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5955" activeTab="0"/>
  </bookViews>
  <sheets>
    <sheet name="Table 10.4.1" sheetId="1" r:id="rId1"/>
  </sheets>
  <externalReferences>
    <externalReference r:id="rId4"/>
  </externalReferences>
  <definedNames>
    <definedName name="_xlnm.Print_Area" localSheetId="0">'Table 10.4.1'!$A$1:$K$33</definedName>
  </definedNames>
  <calcPr fullCalcOnLoad="1"/>
</workbook>
</file>

<file path=xl/sharedStrings.xml><?xml version="1.0" encoding="utf-8"?>
<sst xmlns="http://schemas.openxmlformats.org/spreadsheetml/2006/main" count="48" uniqueCount="41">
  <si>
    <t>Table 10.4. Female Percentage of All Employees by Health Sub-Sector and Total Civilian Employment, 2007, 2009 and 2010</t>
  </si>
  <si>
    <t>EMPLOYMENT CATEGORY</t>
  </si>
  <si>
    <t>Total employees</t>
  </si>
  <si>
    <t>Female percentage of total employment</t>
  </si>
  <si>
    <t>Female employees</t>
  </si>
  <si>
    <t>Total Civilian Employment</t>
  </si>
  <si>
    <t>Total Health</t>
  </si>
  <si>
    <t>Medical equipment and supplies manufacturing</t>
  </si>
  <si>
    <t>Pharmaceuticals and medicines</t>
  </si>
  <si>
    <t>Health Services Subtotal</t>
  </si>
  <si>
    <t>Ambulatory Health Services Subtotal</t>
  </si>
  <si>
    <t>Offices of Physicians</t>
  </si>
  <si>
    <t>Offices of Dentists</t>
  </si>
  <si>
    <t>Offices of Chiropractors</t>
  </si>
  <si>
    <t>Offices of Optometrists</t>
  </si>
  <si>
    <t>Offices of Other Health Practicioners</t>
  </si>
  <si>
    <t>Outpatient Care Centers</t>
  </si>
  <si>
    <t>Home Health Care Services</t>
  </si>
  <si>
    <t>Other Health Care Services</t>
  </si>
  <si>
    <t>Health Facilities Subtotal</t>
  </si>
  <si>
    <t>Hospitals</t>
  </si>
  <si>
    <t>Nursing Care Facilities</t>
  </si>
  <si>
    <t>Residential Facilities Without Nursing Care</t>
  </si>
  <si>
    <t>Notes</t>
  </si>
  <si>
    <t>[A]</t>
  </si>
  <si>
    <t>[B]</t>
  </si>
  <si>
    <t>[C]</t>
  </si>
  <si>
    <t>Update:</t>
  </si>
  <si>
    <t>Note:</t>
  </si>
  <si>
    <t>Figures in bold italics estimated by author using sources and methods describes in Notes. All other figures are reported in sources shown.</t>
  </si>
  <si>
    <t>All figures are  for all adults 16 years and older, as reported in [S1]. Sub-totals and percentages appearing in bold italics are calculated by author. Total female employees are estimated by author using data shown in adjacent columns.</t>
  </si>
  <si>
    <t>All figures are reported in [S2]. See [A] for further details on methods.</t>
  </si>
  <si>
    <t>All figures are reported in [S3]. See [A] for further details on methods.</t>
  </si>
  <si>
    <t>Sources:</t>
  </si>
  <si>
    <t>[S1]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</si>
  <si>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>. Household Data Annual Averages. Table 18: Employed Persons by Detailed Industry, Sex, Race, and Hispanic or Latino Ethnicity. ftp://ftp.bls.gov/pub/special.requests/lf/aa2007/aat18.txt (Accessed June 27, 2010).</t>
    </r>
  </si>
  <si>
    <t>[S2]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</si>
  <si>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>. Household Data Annual Averages. Table 18: Employed Persons by Detailed Industry, Sex, Race, and Hispanic or Latino Ethnicity. ftp://ftp.bls.gov/pub/special.requests/lf/aa2009/aat18.txt (Accessed June 27, 2010).</t>
    </r>
  </si>
  <si>
    <t>[S3]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</si>
  <si>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>. Household Data Annual Averages. Table 18: Employed Persons by Detailed Industry, Sex, Race, and Hispanic or Latino Ethnicity. ftp://ftp.bls.gov/pub/special.requests/lf/aa2010/aat18.txt (Accessed October 28, 2013).</t>
    </r>
  </si>
  <si>
    <t>Linked Tables: None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</si>
</sst>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#0.0;\-##0.0;0.0;"/>
    <numFmt numFmtId="167" formatCode="\ \.\.;\ \.\.;\ \.\.;\ \.\."/>
    <numFmt numFmtId="168" formatCode="##0.0\ \(\d\);\-##0.0\ \(\d\);0.0\ \(\d\);\ \(\d\)"/>
    <numFmt numFmtId="169" formatCode="##0.0\ \e;\-##0.0\ \e;0.0\ \e;\ \e"/>
    <numFmt numFmtId="170" formatCode="##0.0\ \|;\-##0.0\ \|;0.0\ \|;\ \|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News gothic condensed"/>
      <family val="0"/>
    </font>
    <font>
      <sz val="8"/>
      <color indexed="8"/>
      <name val="News gothic condensed"/>
      <family val="0"/>
    </font>
    <font>
      <b/>
      <i/>
      <sz val="8"/>
      <color indexed="8"/>
      <name val="News gothic condensed"/>
      <family val="0"/>
    </font>
    <font>
      <sz val="8"/>
      <name val="News Gothic Condensed"/>
      <family val="2"/>
    </font>
    <font>
      <sz val="14"/>
      <color indexed="10"/>
      <name val="News Gothic Condensed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Courier"/>
      <family val="3"/>
    </font>
    <font>
      <u val="single"/>
      <sz val="10.45"/>
      <color indexed="12"/>
      <name val="Courier New"/>
      <family val="3"/>
    </font>
    <font>
      <u val="single"/>
      <sz val="10"/>
      <color indexed="12"/>
      <name val="Courier New"/>
      <family val="3"/>
    </font>
    <font>
      <u val="single"/>
      <sz val="10"/>
      <color indexed="12"/>
      <name val="Arial"/>
      <family val="2"/>
    </font>
    <font>
      <u val="single"/>
      <sz val="12"/>
      <color indexed="12"/>
      <name val="Courier New"/>
      <family val="3"/>
    </font>
    <font>
      <sz val="8"/>
      <color indexed="8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12"/>
      <name val="Courier New"/>
      <family val="3"/>
    </font>
    <font>
      <sz val="10"/>
      <name val="Courier New"/>
      <family val="3"/>
    </font>
    <font>
      <sz val="12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Tms Rmn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Tms Rmn"/>
      <family val="0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8"/>
      <color theme="1"/>
      <name val="News gothic condensed"/>
      <family val="0"/>
    </font>
    <font>
      <sz val="8"/>
      <color theme="1"/>
      <name val="News gothic condensed"/>
      <family val="0"/>
    </font>
    <font>
      <b/>
      <i/>
      <sz val="8"/>
      <color theme="1"/>
      <name val="News gothic condensed"/>
      <family val="0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4" fillId="0" borderId="0">
      <alignment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5" fillId="0" borderId="1">
      <alignment horizontal="center" vertical="center"/>
      <protection/>
    </xf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25" fillId="0" borderId="0" applyBorder="0">
      <alignment/>
      <protection/>
    </xf>
    <xf numFmtId="165" fontId="25" fillId="0" borderId="4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62" fillId="0" borderId="0">
      <alignment/>
      <protection/>
    </xf>
    <xf numFmtId="0" fontId="23" fillId="0" borderId="0">
      <alignment/>
      <protection/>
    </xf>
    <xf numFmtId="0" fontId="23" fillId="0" borderId="0" applyFill="0">
      <alignment/>
      <protection/>
    </xf>
    <xf numFmtId="0" fontId="23" fillId="0" borderId="0" applyFill="0">
      <alignment/>
      <protection/>
    </xf>
    <xf numFmtId="0" fontId="23" fillId="0" borderId="0">
      <alignment/>
      <protection/>
    </xf>
    <xf numFmtId="0" fontId="0" fillId="32" borderId="9" applyNumberFormat="0" applyFont="0" applyAlignment="0" applyProtection="0"/>
    <xf numFmtId="0" fontId="38" fillId="0" borderId="0">
      <alignment horizontal="left"/>
      <protection/>
    </xf>
    <xf numFmtId="0" fontId="63" fillId="27" borderId="10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11">
      <alignment horizontal="center"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39" fillId="0" borderId="12" applyNumberFormat="0" applyFill="0" applyProtection="0">
      <alignment horizontal="left" vertical="center" wrapText="1"/>
    </xf>
    <xf numFmtId="166" fontId="39" fillId="0" borderId="12" applyFill="0" applyProtection="0">
      <alignment horizontal="right" vertical="center" wrapText="1"/>
    </xf>
    <xf numFmtId="167" fontId="39" fillId="0" borderId="12" applyFill="0" applyProtection="0">
      <alignment horizontal="right" vertical="center" wrapText="1"/>
    </xf>
    <xf numFmtId="0" fontId="39" fillId="0" borderId="0" applyNumberFormat="0" applyFill="0" applyBorder="0" applyProtection="0">
      <alignment horizontal="left" vertical="center" wrapText="1"/>
    </xf>
    <xf numFmtId="0" fontId="39" fillId="0" borderId="0" applyNumberFormat="0" applyFill="0" applyBorder="0" applyProtection="0">
      <alignment horizontal="left" vertical="center" wrapText="1"/>
    </xf>
    <xf numFmtId="166" fontId="39" fillId="0" borderId="0" applyFill="0" applyBorder="0" applyProtection="0">
      <alignment horizontal="right" vertical="center" wrapText="1"/>
    </xf>
    <xf numFmtId="167" fontId="39" fillId="0" borderId="0" applyFill="0" applyBorder="0" applyProtection="0">
      <alignment horizontal="right" vertical="center" wrapText="1"/>
    </xf>
    <xf numFmtId="168" fontId="39" fillId="0" borderId="0" applyFill="0" applyBorder="0" applyProtection="0">
      <alignment horizontal="right" vertical="center" wrapText="1"/>
    </xf>
    <xf numFmtId="169" fontId="39" fillId="0" borderId="0" applyFill="0" applyBorder="0" applyProtection="0">
      <alignment horizontal="right" vertical="center" wrapText="1"/>
    </xf>
    <xf numFmtId="170" fontId="39" fillId="0" borderId="0" applyFill="0" applyBorder="0" applyProtection="0">
      <alignment horizontal="right" vertical="center" wrapText="1"/>
    </xf>
    <xf numFmtId="0" fontId="23" fillId="0" borderId="0" applyNumberFormat="0" applyFill="0" applyBorder="0" applyAlignment="0" applyProtection="0"/>
    <xf numFmtId="0" fontId="39" fillId="0" borderId="13" applyNumberFormat="0" applyFill="0" applyProtection="0">
      <alignment horizontal="left" vertical="center" wrapText="1"/>
    </xf>
    <xf numFmtId="0" fontId="39" fillId="0" borderId="13" applyNumberFormat="0" applyFill="0" applyProtection="0">
      <alignment horizontal="left" vertical="center" wrapText="1"/>
    </xf>
    <xf numFmtId="166" fontId="39" fillId="0" borderId="13" applyFill="0" applyProtection="0">
      <alignment horizontal="right" vertical="center" wrapText="1"/>
    </xf>
    <xf numFmtId="167" fontId="39" fillId="0" borderId="13" applyFill="0" applyProtection="0">
      <alignment horizontal="righ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40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vertical="center" wrapText="1"/>
    </xf>
    <xf numFmtId="0" fontId="0" fillId="0" borderId="14" applyNumberFormat="0" applyFont="0" applyFill="0" applyProtection="0">
      <alignment horizontal="center" vertical="center" wrapText="1"/>
    </xf>
    <xf numFmtId="0" fontId="40" fillId="0" borderId="14" applyNumberFormat="0" applyFill="0" applyProtection="0">
      <alignment horizontal="center" vertical="center" wrapText="1"/>
    </xf>
    <xf numFmtId="0" fontId="40" fillId="0" borderId="14" applyNumberFormat="0" applyFill="0" applyProtection="0">
      <alignment horizontal="center" vertical="center" wrapText="1"/>
    </xf>
    <xf numFmtId="0" fontId="39" fillId="0" borderId="12" applyNumberFormat="0" applyFill="0" applyProtection="0">
      <alignment horizontal="left" vertical="center" wrapText="1"/>
    </xf>
    <xf numFmtId="0" fontId="23" fillId="0" borderId="0">
      <alignment horizontal="left" wrapText="1"/>
      <protection/>
    </xf>
    <xf numFmtId="0" fontId="42" fillId="0" borderId="0">
      <alignment horizontal="left" vertical="top"/>
      <protection/>
    </xf>
    <xf numFmtId="0" fontId="43" fillId="0" borderId="0">
      <alignment/>
      <protection/>
    </xf>
    <xf numFmtId="0" fontId="64" fillId="0" borderId="0" applyNumberFormat="0" applyFill="0" applyBorder="0" applyAlignment="0" applyProtection="0"/>
    <xf numFmtId="0" fontId="44" fillId="0" borderId="0">
      <alignment vertical="top"/>
      <protection/>
    </xf>
    <xf numFmtId="0" fontId="45" fillId="0" borderId="0">
      <alignment vertical="top"/>
      <protection/>
    </xf>
    <xf numFmtId="0" fontId="46" fillId="0" borderId="0">
      <alignment/>
      <protection/>
    </xf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68" fillId="0" borderId="16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left" vertical="center"/>
    </xf>
    <xf numFmtId="0" fontId="68" fillId="0" borderId="25" xfId="0" applyFont="1" applyBorder="1" applyAlignment="1">
      <alignment horizontal="left"/>
    </xf>
    <xf numFmtId="164" fontId="68" fillId="0" borderId="26" xfId="100" applyNumberFormat="1" applyFont="1" applyBorder="1" applyAlignment="1">
      <alignment vertical="center"/>
    </xf>
    <xf numFmtId="165" fontId="68" fillId="0" borderId="26" xfId="0" applyNumberFormat="1" applyFont="1" applyBorder="1" applyAlignment="1">
      <alignment horizontal="center" vertical="center"/>
    </xf>
    <xf numFmtId="164" fontId="70" fillId="0" borderId="26" xfId="100" applyNumberFormat="1" applyFont="1" applyBorder="1" applyAlignment="1">
      <alignment vertical="center"/>
    </xf>
    <xf numFmtId="0" fontId="68" fillId="0" borderId="0" xfId="0" applyFont="1" applyAlignment="1">
      <alignment/>
    </xf>
    <xf numFmtId="165" fontId="70" fillId="0" borderId="26" xfId="0" applyNumberFormat="1" applyFont="1" applyBorder="1" applyAlignment="1">
      <alignment horizontal="center" vertical="center"/>
    </xf>
    <xf numFmtId="0" fontId="69" fillId="0" borderId="4" xfId="0" applyFont="1" applyBorder="1" applyAlignment="1">
      <alignment horizontal="left" indent="1"/>
    </xf>
    <xf numFmtId="0" fontId="69" fillId="0" borderId="25" xfId="0" applyFont="1" applyBorder="1" applyAlignment="1">
      <alignment horizontal="left"/>
    </xf>
    <xf numFmtId="164" fontId="69" fillId="0" borderId="26" xfId="100" applyNumberFormat="1" applyFont="1" applyBorder="1" applyAlignment="1">
      <alignment/>
    </xf>
    <xf numFmtId="165" fontId="69" fillId="0" borderId="26" xfId="0" applyNumberFormat="1" applyFont="1" applyBorder="1" applyAlignment="1">
      <alignment horizontal="center"/>
    </xf>
    <xf numFmtId="164" fontId="70" fillId="0" borderId="25" xfId="100" applyNumberFormat="1" applyFont="1" applyBorder="1" applyAlignment="1">
      <alignment/>
    </xf>
    <xf numFmtId="0" fontId="68" fillId="0" borderId="4" xfId="0" applyFont="1" applyBorder="1" applyAlignment="1">
      <alignment horizontal="left" vertical="center" indent="1"/>
    </xf>
    <xf numFmtId="0" fontId="68" fillId="0" borderId="4" xfId="0" applyFont="1" applyBorder="1" applyAlignment="1">
      <alignment horizontal="left" vertical="center" indent="2"/>
    </xf>
    <xf numFmtId="0" fontId="69" fillId="0" borderId="4" xfId="0" applyFont="1" applyBorder="1" applyAlignment="1">
      <alignment horizontal="left" indent="3"/>
    </xf>
    <xf numFmtId="0" fontId="69" fillId="0" borderId="26" xfId="0" applyFont="1" applyBorder="1" applyAlignment="1">
      <alignment horizontal="left" indent="3"/>
    </xf>
    <xf numFmtId="0" fontId="69" fillId="0" borderId="26" xfId="0" applyFont="1" applyBorder="1" applyAlignment="1">
      <alignment/>
    </xf>
    <xf numFmtId="0" fontId="69" fillId="0" borderId="27" xfId="0" applyFont="1" applyBorder="1" applyAlignment="1">
      <alignment horizontal="left" indent="3"/>
    </xf>
    <xf numFmtId="0" fontId="69" fillId="0" borderId="27" xfId="0" applyFont="1" applyBorder="1" applyAlignment="1">
      <alignment/>
    </xf>
    <xf numFmtId="164" fontId="69" fillId="0" borderId="27" xfId="100" applyNumberFormat="1" applyFont="1" applyBorder="1" applyAlignment="1">
      <alignment/>
    </xf>
    <xf numFmtId="165" fontId="69" fillId="0" borderId="27" xfId="0" applyNumberFormat="1" applyFont="1" applyBorder="1" applyAlignment="1">
      <alignment horizontal="center"/>
    </xf>
    <xf numFmtId="164" fontId="70" fillId="0" borderId="23" xfId="100" applyNumberFormat="1" applyFont="1" applyBorder="1" applyAlignment="1">
      <alignment/>
    </xf>
    <xf numFmtId="0" fontId="69" fillId="0" borderId="28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0" fontId="69" fillId="0" borderId="28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21" fillId="0" borderId="30" xfId="0" applyFont="1" applyBorder="1" applyAlignment="1">
      <alignment vertical="center" wrapText="1"/>
    </xf>
    <xf numFmtId="14" fontId="21" fillId="0" borderId="30" xfId="0" applyNumberFormat="1" applyFont="1" applyBorder="1" applyAlignment="1" applyProtection="1">
      <alignment horizontal="left" vertical="center" wrapText="1"/>
      <protection locked="0"/>
    </xf>
    <xf numFmtId="14" fontId="21" fillId="0" borderId="0" xfId="0" applyNumberFormat="1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14" fontId="21" fillId="0" borderId="11" xfId="0" applyNumberFormat="1" applyFont="1" applyBorder="1" applyAlignment="1" applyProtection="1">
      <alignment horizontal="left" vertical="top" wrapText="1"/>
      <protection locked="0"/>
    </xf>
    <xf numFmtId="0" fontId="68" fillId="0" borderId="1" xfId="0" applyFont="1" applyBorder="1" applyAlignment="1">
      <alignment horizontal="left" vertical="center"/>
    </xf>
    <xf numFmtId="0" fontId="69" fillId="0" borderId="1" xfId="0" applyFont="1" applyBorder="1" applyAlignment="1">
      <alignment/>
    </xf>
    <xf numFmtId="0" fontId="69" fillId="0" borderId="0" xfId="0" applyFont="1" applyAlignment="1">
      <alignment horizontal="center" vertical="top"/>
    </xf>
    <xf numFmtId="0" fontId="69" fillId="0" borderId="30" xfId="0" applyFont="1" applyBorder="1" applyAlignment="1">
      <alignment horizontal="left" vertical="top" wrapText="1"/>
    </xf>
    <xf numFmtId="0" fontId="69" fillId="0" borderId="0" xfId="0" applyFont="1" applyAlignment="1">
      <alignment vertical="top"/>
    </xf>
    <xf numFmtId="0" fontId="69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Alignment="1">
      <alignment horizontal="left" vertical="center" wrapText="1"/>
    </xf>
    <xf numFmtId="165" fontId="69" fillId="0" borderId="0" xfId="0" applyNumberFormat="1" applyFont="1" applyAlignment="1">
      <alignment/>
    </xf>
  </cellXfs>
  <cellStyles count="182">
    <cellStyle name="Normal" xfId="0"/>
    <cellStyle name="_10 I+D (formula)" xfId="15"/>
    <cellStyle name="_12" xfId="16"/>
    <cellStyle name="_12 EJC (formula)" xfId="17"/>
    <cellStyle name="_12 PF (formula)" xfId="18"/>
    <cellStyle name="_14 (formula)" xfId="19"/>
    <cellStyle name="_15 EJC (formula)" xfId="20"/>
    <cellStyle name="_15xSec_PF (cocina)" xfId="21"/>
    <cellStyle name="_18Grado" xfId="22"/>
    <cellStyle name="_18Grado (cocina)" xfId="23"/>
    <cellStyle name="_20Doctorados (br ok" xfId="24"/>
    <cellStyle name="_29b" xfId="25"/>
    <cellStyle name="_29c" xfId="26"/>
    <cellStyle name="_29e" xfId="27"/>
    <cellStyle name="_29g" xfId="28"/>
    <cellStyle name="_29i" xfId="29"/>
    <cellStyle name="_4ACT (br ok" xfId="30"/>
    <cellStyle name="_4ACT (br ok sv ok" xfId="31"/>
    <cellStyle name="_4I+D" xfId="32"/>
    <cellStyle name="_8 (formula)" xfId="33"/>
    <cellStyle name="_9 I+D (formula)" xfId="34"/>
    <cellStyle name="_ACAD-b22" xfId="35"/>
    <cellStyle name="_ACAD-b29" xfId="36"/>
    <cellStyle name="_ACAD-b74" xfId="37"/>
    <cellStyle name="_Appendix-29 tables -- May 19" xfId="38"/>
    <cellStyle name="_B16" xfId="39"/>
    <cellStyle name="_B27" xfId="40"/>
    <cellStyle name="_comparativos2" xfId="41"/>
    <cellStyle name="_Data Generation for 1998, August 17" xfId="42"/>
    <cellStyle name="_FF-tabc14" xfId="43"/>
    <cellStyle name="_FF-tabc83" xfId="44"/>
    <cellStyle name="_FF-tabc85" xfId="45"/>
    <cellStyle name="_fig04-01_JJ" xfId="46"/>
    <cellStyle name="_hist7" xfId="47"/>
    <cellStyle name="_Information Generator for 1999 Indicators, May 25" xfId="48"/>
    <cellStyle name="_NAT-OBJ Revised" xfId="49"/>
    <cellStyle name="_New State Table for 1998, March 12, 2001" xfId="50"/>
    <cellStyle name="_pbi" xfId="51"/>
    <cellStyle name="_PUBLICACIONES" xfId="52"/>
    <cellStyle name="_SEI Tables, May 17" xfId="53"/>
    <cellStyle name="_SEI Tables, May 19" xfId="54"/>
    <cellStyle name="_SEI Tables, May 19 b" xfId="55"/>
    <cellStyle name="_SEI Tables, May 3" xfId="56"/>
    <cellStyle name="_Sept. 19, Tables and Database for NP98.xls Chart 12" xfId="57"/>
    <cellStyle name="_Sept. 19, Tables and Database for NP98.xls Chart 4" xfId="58"/>
    <cellStyle name="_Sept. 19, Tables and Database for NP98.xls Chart 6" xfId="59"/>
    <cellStyle name="_Sept. 19, Tables and Database for NP98.xls Chart 8" xfId="60"/>
    <cellStyle name="_Tab Fig Array_ SEI 2010 Ch 4_fed RD" xfId="61"/>
    <cellStyle name="_Tab Fig Array_SEI2010 Ch 4_Intl comps" xfId="62"/>
    <cellStyle name="_tabc102" xfId="63"/>
    <cellStyle name="_tabc14" xfId="64"/>
    <cellStyle name="_table1" xfId="65"/>
    <cellStyle name="_table2" xfId="66"/>
    <cellStyle name="_table3" xfId="67"/>
    <cellStyle name="_table5" xfId="68"/>
    <cellStyle name="_Text Table 3" xfId="69"/>
    <cellStyle name="_UNESCO_R&amp;DTables" xfId="70"/>
    <cellStyle name="_workbook for indicators text tables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annee semestre" xfId="96"/>
    <cellStyle name="Bad" xfId="97"/>
    <cellStyle name="Calculation" xfId="98"/>
    <cellStyle name="Check Cell" xfId="99"/>
    <cellStyle name="Comma" xfId="100"/>
    <cellStyle name="Comma [0]" xfId="101"/>
    <cellStyle name="Comma 2" xfId="102"/>
    <cellStyle name="Comma 3" xfId="103"/>
    <cellStyle name="Comma 4" xfId="104"/>
    <cellStyle name="Comma0" xfId="105"/>
    <cellStyle name="Currency" xfId="106"/>
    <cellStyle name="Currency [0]" xfId="107"/>
    <cellStyle name="Currency 2" xfId="108"/>
    <cellStyle name="Currency0" xfId="109"/>
    <cellStyle name="données" xfId="110"/>
    <cellStyle name="donnéesbord" xfId="111"/>
    <cellStyle name="Explanatory Text" xfId="112"/>
    <cellStyle name="Good" xfId="113"/>
    <cellStyle name="Heading 1" xfId="114"/>
    <cellStyle name="Heading 2" xfId="115"/>
    <cellStyle name="Heading 3" xfId="116"/>
    <cellStyle name="Heading 4" xfId="117"/>
    <cellStyle name="Hyperlink 2" xfId="118"/>
    <cellStyle name="Hyperlink 3" xfId="119"/>
    <cellStyle name="Hyperlink 4" xfId="120"/>
    <cellStyle name="Hyperlink 5" xfId="121"/>
    <cellStyle name="Hyperlink 6" xfId="122"/>
    <cellStyle name="Input" xfId="123"/>
    <cellStyle name="Linked Cell" xfId="124"/>
    <cellStyle name="Neutral" xfId="125"/>
    <cellStyle name="Normal 10" xfId="126"/>
    <cellStyle name="Normal 11" xfId="127"/>
    <cellStyle name="Normal 11 2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2" xfId="138"/>
    <cellStyle name="Normal 2 3" xfId="139"/>
    <cellStyle name="Normal 3" xfId="140"/>
    <cellStyle name="Normal 3 2" xfId="141"/>
    <cellStyle name="Normal 4" xfId="142"/>
    <cellStyle name="Normal 5" xfId="143"/>
    <cellStyle name="Normal 6" xfId="144"/>
    <cellStyle name="Normal 7" xfId="145"/>
    <cellStyle name="Normal 8" xfId="146"/>
    <cellStyle name="Normal 9" xfId="147"/>
    <cellStyle name="Note" xfId="148"/>
    <cellStyle name="notes" xfId="149"/>
    <cellStyle name="Output" xfId="150"/>
    <cellStyle name="Percent" xfId="151"/>
    <cellStyle name="Percent 2" xfId="152"/>
    <cellStyle name="Percent 3" xfId="153"/>
    <cellStyle name="semestre" xfId="154"/>
    <cellStyle name="ss1" xfId="155"/>
    <cellStyle name="ss10" xfId="156"/>
    <cellStyle name="ss11" xfId="157"/>
    <cellStyle name="ss12" xfId="158"/>
    <cellStyle name="ss13" xfId="159"/>
    <cellStyle name="ss14" xfId="160"/>
    <cellStyle name="ss15" xfId="161"/>
    <cellStyle name="ss16" xfId="162"/>
    <cellStyle name="ss17" xfId="163"/>
    <cellStyle name="ss18" xfId="164"/>
    <cellStyle name="ss19" xfId="165"/>
    <cellStyle name="ss2" xfId="166"/>
    <cellStyle name="ss20" xfId="167"/>
    <cellStyle name="ss21" xfId="168"/>
    <cellStyle name="ss22" xfId="169"/>
    <cellStyle name="ss23" xfId="170"/>
    <cellStyle name="ss24" xfId="171"/>
    <cellStyle name="ss25" xfId="172"/>
    <cellStyle name="ss26" xfId="173"/>
    <cellStyle name="ss27" xfId="174"/>
    <cellStyle name="ss28" xfId="175"/>
    <cellStyle name="ss29" xfId="176"/>
    <cellStyle name="ss3" xfId="177"/>
    <cellStyle name="ss30" xfId="178"/>
    <cellStyle name="ss31" xfId="179"/>
    <cellStyle name="ss4" xfId="180"/>
    <cellStyle name="ss5" xfId="181"/>
    <cellStyle name="ss6" xfId="182"/>
    <cellStyle name="ss7" xfId="183"/>
    <cellStyle name="ss8" xfId="184"/>
    <cellStyle name="ss9" xfId="185"/>
    <cellStyle name="Style 1" xfId="186"/>
    <cellStyle name="Tagline" xfId="187"/>
    <cellStyle name="tête chapitre" xfId="188"/>
    <cellStyle name="Title" xfId="189"/>
    <cellStyle name="Title 1" xfId="190"/>
    <cellStyle name="Title 2" xfId="191"/>
    <cellStyle name="titre" xfId="192"/>
    <cellStyle name="Total" xfId="193"/>
    <cellStyle name="Total 2" xfId="194"/>
    <cellStyle name="Warning Text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10.%20Labor%20and%20Employment\CNX1\AEIGuidePartTenCNXFinal10-31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Table 10.1.1"/>
      <sheetName val="10.1"/>
      <sheetName val="10.1a"/>
      <sheetName val="10.1b (2013)"/>
      <sheetName val="NIPA 6.5 FTE (2012)"/>
      <sheetName val="NIPA 6.5 FTE (2010)"/>
      <sheetName val="Table 10.1.2"/>
      <sheetName val="Table 619"/>
      <sheetName val="BLS Employment and Earnings"/>
      <sheetName val="Data for 10.2"/>
      <sheetName val="Notes"/>
      <sheetName val="Civilian Labor Force"/>
      <sheetName val="BLS SIC Data Series"/>
      <sheetName val="BLS Detailed Industry Trends"/>
      <sheetName val="Obamacare Impact on PT  Emp"/>
      <sheetName val="Ratio FT-PT to FTE"/>
      <sheetName val="BEA 6.4 FT-PT Employees"/>
      <sheetName val="BLS Employment Trends"/>
      <sheetName val="60600A Ann"/>
      <sheetName val="60600B Ann (2)"/>
      <sheetName val="60600B Ann"/>
      <sheetName val="60600C Ann"/>
      <sheetName val="60600D Ann"/>
      <sheetName val="2008-18 Matrix"/>
      <sheetName val="Obamacare PT Workers"/>
      <sheetName val="BLS Nonfarm"/>
      <sheetName val="BLS Temp"/>
      <sheetName val="BLS FT 2003-2013"/>
      <sheetName val="BLS PT 2003-2013"/>
      <sheetName val="Table 10.1.2old"/>
      <sheetName val="11s0619"/>
      <sheetName val="CPS Employment Trends"/>
      <sheetName val="10.3b"/>
      <sheetName val="Data3.1.1"/>
      <sheetName val="Data3.1.2"/>
      <sheetName val="NIPATable 6.4C Employment"/>
      <sheetName val="NIPATable 6.4D Employment"/>
      <sheetName val="BLS Occupation Characteristics"/>
      <sheetName val="Table 10.3.1"/>
      <sheetName val="OECD Demographics"/>
      <sheetName val="OECD Emp"/>
      <sheetName val="OECD Physicians"/>
      <sheetName val="OECD Health Pro Salary"/>
      <sheetName val="Table 10.3.1.1"/>
      <sheetName val="Table 10.3.2"/>
      <sheetName val="GDP"/>
      <sheetName val="OECD # Health Employees"/>
      <sheetName val="Table 10.4.1"/>
      <sheetName val="Table 10.4.2"/>
      <sheetName val="Female Doctors"/>
      <sheetName val="Table 10.5.1"/>
      <sheetName val="Table 10.5.1.1"/>
      <sheetName val="Table 10.5.1.2"/>
      <sheetName val="Employment Hour Trends"/>
      <sheetName val="Table 10.5.2"/>
      <sheetName val="10.8b"/>
      <sheetName val="10.6"/>
      <sheetName val="DataFerrett 10.6"/>
      <sheetName val="10.7a"/>
      <sheetName val="DFerrett for 10.7"/>
      <sheetName val="MDTrends"/>
      <sheetName val="Table 10.6"/>
      <sheetName val="LE 1900-2004"/>
      <sheetName val="LE 1900-2006"/>
      <sheetName val="WLE data"/>
      <sheetName val="10.10a"/>
      <sheetName val="SSA Report 2010"/>
      <sheetName val="10.10b"/>
      <sheetName val="SSA Report 2010 OASDI HI"/>
      <sheetName val="OASDI-HI % of GDP"/>
      <sheetName val="OASDI-HI Trends"/>
      <sheetName val="Data for 10.10b"/>
      <sheetName val="CBO Summary Extended-Baseline"/>
      <sheetName val="CBO Medicare Fig 2-2"/>
      <sheetName val="CBO Alternative"/>
      <sheetName val="CBO Health Detail"/>
      <sheetName val="CBO Excess Growth"/>
      <sheetName val="10.11a"/>
      <sheetName val="10.11b"/>
      <sheetName val="InternationaHourly Compensation"/>
      <sheetName val="Remun all MDs"/>
      <sheetName val="Wages for 10.4b"/>
      <sheetName val="Data3.5.1"/>
      <sheetName val="OECD Conversion Rates"/>
      <sheetName val="Employment Status"/>
      <sheetName val="Data"/>
      <sheetName val="Data 10.8a"/>
      <sheetName val="OECD Pop&amp;Emp"/>
      <sheetName val="MDs by Specialty 1975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9">
      <selection activeCell="B24" sqref="B24:K24"/>
    </sheetView>
  </sheetViews>
  <sheetFormatPr defaultColWidth="9.140625" defaultRowHeight="15"/>
  <cols>
    <col min="1" max="1" width="7.140625" style="2" customWidth="1"/>
    <col min="2" max="2" width="30.140625" style="2" customWidth="1"/>
    <col min="3" max="3" width="11.7109375" style="2" customWidth="1"/>
    <col min="4" max="5" width="9.140625" style="2" customWidth="1"/>
    <col min="6" max="6" width="11.7109375" style="2" customWidth="1"/>
    <col min="7" max="16384" width="9.140625" style="2" customWidth="1"/>
  </cols>
  <sheetData>
    <row r="1" spans="1:11" ht="1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thickTop="1">
      <c r="A2" s="3" t="s">
        <v>1</v>
      </c>
      <c r="B2" s="4"/>
      <c r="C2" s="5">
        <v>2007</v>
      </c>
      <c r="D2" s="6"/>
      <c r="E2" s="7"/>
      <c r="F2" s="5">
        <v>2009</v>
      </c>
      <c r="G2" s="6"/>
      <c r="H2" s="7"/>
      <c r="I2" s="5">
        <v>2010</v>
      </c>
      <c r="J2" s="6"/>
      <c r="K2" s="7"/>
    </row>
    <row r="3" spans="1:11" ht="45">
      <c r="A3" s="8"/>
      <c r="B3" s="9"/>
      <c r="C3" s="10" t="s">
        <v>2</v>
      </c>
      <c r="D3" s="10" t="s">
        <v>3</v>
      </c>
      <c r="E3" s="10" t="s">
        <v>4</v>
      </c>
      <c r="F3" s="10" t="s">
        <v>2</v>
      </c>
      <c r="G3" s="10" t="s">
        <v>3</v>
      </c>
      <c r="H3" s="10" t="s">
        <v>4</v>
      </c>
      <c r="I3" s="10" t="s">
        <v>2</v>
      </c>
      <c r="J3" s="10" t="s">
        <v>3</v>
      </c>
      <c r="K3" s="10" t="s">
        <v>4</v>
      </c>
    </row>
    <row r="4" spans="1:11" s="16" customFormat="1" ht="18" customHeight="1">
      <c r="A4" s="11" t="s">
        <v>5</v>
      </c>
      <c r="B4" s="12"/>
      <c r="C4" s="13">
        <v>146047</v>
      </c>
      <c r="D4" s="14">
        <v>46.4</v>
      </c>
      <c r="E4" s="15">
        <f>C4*D4/100</f>
        <v>67765.808</v>
      </c>
      <c r="F4" s="13">
        <v>139877</v>
      </c>
      <c r="G4" s="14">
        <v>47.3</v>
      </c>
      <c r="H4" s="15">
        <f>F4*G4/100</f>
        <v>66161.821</v>
      </c>
      <c r="I4" s="13">
        <v>139064</v>
      </c>
      <c r="J4" s="14">
        <v>47.2</v>
      </c>
      <c r="K4" s="15">
        <f>I4*J4/100</f>
        <v>65638.20800000001</v>
      </c>
    </row>
    <row r="5" spans="1:11" s="16" customFormat="1" ht="18" customHeight="1">
      <c r="A5" s="11" t="s">
        <v>6</v>
      </c>
      <c r="B5" s="12"/>
      <c r="C5" s="15">
        <f>C6+C7+C9+C18</f>
        <v>15661</v>
      </c>
      <c r="D5" s="14">
        <f>100*E5/C5</f>
        <v>75.33593001724027</v>
      </c>
      <c r="E5" s="15">
        <f>E6+E7+E9+E18</f>
        <v>11798.36</v>
      </c>
      <c r="F5" s="15">
        <f>F6+F7+F9+F18</f>
        <v>16469</v>
      </c>
      <c r="G5" s="17">
        <f>100*H5/F5</f>
        <v>76.14249195458135</v>
      </c>
      <c r="H5" s="15">
        <f>H6+H7+H9+H18</f>
        <v>12539.907000000001</v>
      </c>
      <c r="I5" s="15">
        <f>I6+I7+I9+I18</f>
        <v>16615</v>
      </c>
      <c r="J5" s="17">
        <f>100*K5/I5</f>
        <v>75.88883538970809</v>
      </c>
      <c r="K5" s="15">
        <f>K6+K7+K9+K18</f>
        <v>12608.93</v>
      </c>
    </row>
    <row r="6" spans="1:11" ht="11.25">
      <c r="A6" s="18" t="s">
        <v>7</v>
      </c>
      <c r="B6" s="19"/>
      <c r="C6" s="20">
        <v>506</v>
      </c>
      <c r="D6" s="21">
        <v>43.4</v>
      </c>
      <c r="E6" s="22">
        <f>C6*D6/100</f>
        <v>219.60399999999998</v>
      </c>
      <c r="F6" s="20">
        <v>529</v>
      </c>
      <c r="G6" s="21">
        <v>43.1</v>
      </c>
      <c r="H6" s="22">
        <f>F6*G6/100</f>
        <v>227.99900000000002</v>
      </c>
      <c r="I6" s="20">
        <v>536</v>
      </c>
      <c r="J6" s="21">
        <v>42.3</v>
      </c>
      <c r="K6" s="22">
        <f>I6*J6/100</f>
        <v>226.72799999999998</v>
      </c>
    </row>
    <row r="7" spans="1:11" ht="11.25">
      <c r="A7" s="18" t="s">
        <v>8</v>
      </c>
      <c r="B7" s="19"/>
      <c r="C7" s="20">
        <v>468</v>
      </c>
      <c r="D7" s="21">
        <v>43.3</v>
      </c>
      <c r="E7" s="22">
        <f>C7*D7/100</f>
        <v>202.64399999999998</v>
      </c>
      <c r="F7" s="20">
        <v>462</v>
      </c>
      <c r="G7" s="21">
        <v>47.5</v>
      </c>
      <c r="H7" s="22">
        <f>F7*G7/100</f>
        <v>219.45</v>
      </c>
      <c r="I7" s="20">
        <v>423</v>
      </c>
      <c r="J7" s="21">
        <v>46.9</v>
      </c>
      <c r="K7" s="22">
        <f>I7*J7/100</f>
        <v>198.387</v>
      </c>
    </row>
    <row r="8" spans="1:11" s="16" customFormat="1" ht="18" customHeight="1">
      <c r="A8" s="23" t="s">
        <v>9</v>
      </c>
      <c r="B8" s="12"/>
      <c r="C8" s="15">
        <f>C9+C18</f>
        <v>14687</v>
      </c>
      <c r="D8" s="14">
        <f>100*E8/C8</f>
        <v>77.45701640906925</v>
      </c>
      <c r="E8" s="15">
        <f>E9+E18</f>
        <v>11376.112000000001</v>
      </c>
      <c r="F8" s="15">
        <f>F9+F18</f>
        <v>15478</v>
      </c>
      <c r="G8" s="17">
        <f>100*H8/F8</f>
        <v>78.1267476418142</v>
      </c>
      <c r="H8" s="15">
        <f>H9+H18</f>
        <v>12092.458000000002</v>
      </c>
      <c r="I8" s="15">
        <f>I9+I18</f>
        <v>15656</v>
      </c>
      <c r="J8" s="17">
        <f>100*K8/I8</f>
        <v>77.82201711803779</v>
      </c>
      <c r="K8" s="15">
        <f>K9+K18</f>
        <v>12183.814999999999</v>
      </c>
    </row>
    <row r="9" spans="1:11" s="16" customFormat="1" ht="18" customHeight="1">
      <c r="A9" s="24" t="s">
        <v>10</v>
      </c>
      <c r="B9" s="12"/>
      <c r="C9" s="15">
        <f>SUM(C10:C17)</f>
        <v>6294</v>
      </c>
      <c r="D9" s="14">
        <f>100*E9/C9</f>
        <v>77.22693040991422</v>
      </c>
      <c r="E9" s="15">
        <f>SUM(E10:E17)</f>
        <v>4860.6630000000005</v>
      </c>
      <c r="F9" s="15">
        <f>SUM(F10:F17)</f>
        <v>6645</v>
      </c>
      <c r="G9" s="17">
        <f>100*H9/F9</f>
        <v>77.26806621519941</v>
      </c>
      <c r="H9" s="15">
        <f>SUM(H10:H17)</f>
        <v>5134.463000000001</v>
      </c>
      <c r="I9" s="15">
        <f>SUM(I10:I17)</f>
        <v>6872</v>
      </c>
      <c r="J9" s="17">
        <f>100*K9/I9</f>
        <v>77.91952852153668</v>
      </c>
      <c r="K9" s="15">
        <f>SUM(K10:K17)</f>
        <v>5354.63</v>
      </c>
    </row>
    <row r="10" spans="1:11" ht="11.25">
      <c r="A10" s="25" t="s">
        <v>11</v>
      </c>
      <c r="B10" s="19"/>
      <c r="C10" s="20">
        <v>1720</v>
      </c>
      <c r="D10" s="21">
        <v>75.8</v>
      </c>
      <c r="E10" s="22">
        <f aca="true" t="shared" si="0" ref="E10:E17">C10*D10/100</f>
        <v>1303.76</v>
      </c>
      <c r="F10" s="20">
        <v>1555</v>
      </c>
      <c r="G10" s="21">
        <v>76</v>
      </c>
      <c r="H10" s="22">
        <f aca="true" t="shared" si="1" ref="H10:H17">F10*G10/100</f>
        <v>1181.8</v>
      </c>
      <c r="I10" s="20">
        <v>1543</v>
      </c>
      <c r="J10" s="21">
        <v>74.6</v>
      </c>
      <c r="K10" s="22">
        <f aca="true" t="shared" si="2" ref="K10:K17">I10*J10/100</f>
        <v>1151.078</v>
      </c>
    </row>
    <row r="11" spans="1:11" ht="11.25">
      <c r="A11" s="26" t="s">
        <v>12</v>
      </c>
      <c r="B11" s="27"/>
      <c r="C11" s="20">
        <v>843</v>
      </c>
      <c r="D11" s="21">
        <v>80.9</v>
      </c>
      <c r="E11" s="22">
        <f t="shared" si="0"/>
        <v>681.9870000000001</v>
      </c>
      <c r="F11" s="20">
        <v>801</v>
      </c>
      <c r="G11" s="21">
        <v>82.3</v>
      </c>
      <c r="H11" s="22">
        <f t="shared" si="1"/>
        <v>659.2230000000001</v>
      </c>
      <c r="I11" s="20">
        <v>881</v>
      </c>
      <c r="J11" s="21">
        <v>81.4</v>
      </c>
      <c r="K11" s="22">
        <f t="shared" si="2"/>
        <v>717.1340000000001</v>
      </c>
    </row>
    <row r="12" spans="1:11" ht="11.25">
      <c r="A12" s="26" t="s">
        <v>13</v>
      </c>
      <c r="B12" s="27"/>
      <c r="C12" s="20">
        <v>144</v>
      </c>
      <c r="D12" s="21">
        <v>62.4</v>
      </c>
      <c r="E12" s="22">
        <f t="shared" si="0"/>
        <v>89.85600000000001</v>
      </c>
      <c r="F12" s="20">
        <v>136</v>
      </c>
      <c r="G12" s="21">
        <v>62.1</v>
      </c>
      <c r="H12" s="22">
        <f t="shared" si="1"/>
        <v>84.456</v>
      </c>
      <c r="I12" s="20">
        <v>136</v>
      </c>
      <c r="J12" s="21">
        <v>62.9</v>
      </c>
      <c r="K12" s="22">
        <f t="shared" si="2"/>
        <v>85.544</v>
      </c>
    </row>
    <row r="13" spans="1:11" ht="11.25">
      <c r="A13" s="26" t="s">
        <v>14</v>
      </c>
      <c r="B13" s="27"/>
      <c r="C13" s="20">
        <v>114</v>
      </c>
      <c r="D13" s="21">
        <v>76.9</v>
      </c>
      <c r="E13" s="22">
        <f t="shared" si="0"/>
        <v>87.666</v>
      </c>
      <c r="F13" s="20">
        <v>117</v>
      </c>
      <c r="G13" s="21">
        <v>78.3</v>
      </c>
      <c r="H13" s="22">
        <f t="shared" si="1"/>
        <v>91.611</v>
      </c>
      <c r="I13" s="20">
        <v>126</v>
      </c>
      <c r="J13" s="21">
        <v>75.3</v>
      </c>
      <c r="K13" s="22">
        <f t="shared" si="2"/>
        <v>94.87799999999999</v>
      </c>
    </row>
    <row r="14" spans="1:11" ht="11.25">
      <c r="A14" s="26" t="s">
        <v>15</v>
      </c>
      <c r="B14" s="27"/>
      <c r="C14" s="20">
        <v>299</v>
      </c>
      <c r="D14" s="21">
        <v>76.2</v>
      </c>
      <c r="E14" s="22">
        <f t="shared" si="0"/>
        <v>227.838</v>
      </c>
      <c r="F14" s="20">
        <v>220</v>
      </c>
      <c r="G14" s="21">
        <v>79</v>
      </c>
      <c r="H14" s="22">
        <f t="shared" si="1"/>
        <v>173.8</v>
      </c>
      <c r="I14" s="20">
        <v>266</v>
      </c>
      <c r="J14" s="21">
        <v>77.2</v>
      </c>
      <c r="K14" s="22">
        <f t="shared" si="2"/>
        <v>205.352</v>
      </c>
    </row>
    <row r="15" spans="1:11" ht="11.25">
      <c r="A15" s="26" t="s">
        <v>16</v>
      </c>
      <c r="B15" s="27"/>
      <c r="C15" s="20">
        <v>881</v>
      </c>
      <c r="D15" s="21">
        <v>76.2</v>
      </c>
      <c r="E15" s="22">
        <f t="shared" si="0"/>
        <v>671.322</v>
      </c>
      <c r="F15" s="20">
        <v>1102</v>
      </c>
      <c r="G15" s="21">
        <v>76.3</v>
      </c>
      <c r="H15" s="22">
        <f t="shared" si="1"/>
        <v>840.8259999999999</v>
      </c>
      <c r="I15" s="20">
        <v>1175</v>
      </c>
      <c r="J15" s="21">
        <v>79.2</v>
      </c>
      <c r="K15" s="22">
        <f t="shared" si="2"/>
        <v>930.6</v>
      </c>
    </row>
    <row r="16" spans="1:11" ht="11.25">
      <c r="A16" s="26" t="s">
        <v>17</v>
      </c>
      <c r="B16" s="27"/>
      <c r="C16" s="20">
        <v>959</v>
      </c>
      <c r="D16" s="21">
        <v>90</v>
      </c>
      <c r="E16" s="22">
        <f t="shared" si="0"/>
        <v>863.1</v>
      </c>
      <c r="F16" s="20">
        <v>967</v>
      </c>
      <c r="G16" s="21">
        <v>89</v>
      </c>
      <c r="H16" s="22">
        <f t="shared" si="1"/>
        <v>860.63</v>
      </c>
      <c r="I16" s="20">
        <v>1032</v>
      </c>
      <c r="J16" s="21">
        <v>90.1</v>
      </c>
      <c r="K16" s="22">
        <f t="shared" si="2"/>
        <v>929.832</v>
      </c>
    </row>
    <row r="17" spans="1:11" ht="11.25">
      <c r="A17" s="26" t="s">
        <v>18</v>
      </c>
      <c r="B17" s="27"/>
      <c r="C17" s="20">
        <v>1334</v>
      </c>
      <c r="D17" s="21">
        <v>70.1</v>
      </c>
      <c r="E17" s="22">
        <f t="shared" si="0"/>
        <v>935.1339999999999</v>
      </c>
      <c r="F17" s="20">
        <v>1747</v>
      </c>
      <c r="G17" s="21">
        <v>71.1</v>
      </c>
      <c r="H17" s="22">
        <f t="shared" si="1"/>
        <v>1242.117</v>
      </c>
      <c r="I17" s="20">
        <v>1713</v>
      </c>
      <c r="J17" s="21">
        <v>72.4</v>
      </c>
      <c r="K17" s="22">
        <f t="shared" si="2"/>
        <v>1240.2120000000002</v>
      </c>
    </row>
    <row r="18" spans="1:11" s="16" customFormat="1" ht="18" customHeight="1">
      <c r="A18" s="24" t="s">
        <v>19</v>
      </c>
      <c r="B18" s="12"/>
      <c r="C18" s="15">
        <f>SUM(C19:C21)</f>
        <v>8393</v>
      </c>
      <c r="D18" s="17">
        <f>100*E18/C18</f>
        <v>77.62956034790898</v>
      </c>
      <c r="E18" s="15">
        <f>SUM(E19:E21)</f>
        <v>6515.4490000000005</v>
      </c>
      <c r="F18" s="15">
        <f>SUM(F19:F21)</f>
        <v>8833</v>
      </c>
      <c r="G18" s="17">
        <f>100*H18/F18</f>
        <v>78.77272727272728</v>
      </c>
      <c r="H18" s="15">
        <f>SUM(H19:H21)</f>
        <v>6957.995000000001</v>
      </c>
      <c r="I18" s="15">
        <f>SUM(I19:I21)</f>
        <v>8784</v>
      </c>
      <c r="J18" s="17">
        <f>100*K18/I18</f>
        <v>77.74573087431693</v>
      </c>
      <c r="K18" s="15">
        <f>SUM(K19:K21)</f>
        <v>6829.1849999999995</v>
      </c>
    </row>
    <row r="19" spans="1:11" ht="11.25">
      <c r="A19" s="25" t="s">
        <v>20</v>
      </c>
      <c r="B19" s="19"/>
      <c r="C19" s="20">
        <v>5955</v>
      </c>
      <c r="D19" s="21">
        <v>75.4</v>
      </c>
      <c r="E19" s="22">
        <f>C19*D19/100</f>
        <v>4490.070000000001</v>
      </c>
      <c r="F19" s="20">
        <v>6265</v>
      </c>
      <c r="G19" s="21">
        <v>77</v>
      </c>
      <c r="H19" s="22">
        <f>F19*G19/100</f>
        <v>4824.05</v>
      </c>
      <c r="I19" s="20">
        <v>6249</v>
      </c>
      <c r="J19" s="21">
        <v>76.5</v>
      </c>
      <c r="K19" s="22">
        <f>I19*J19/100</f>
        <v>4780.485</v>
      </c>
    </row>
    <row r="20" spans="1:11" ht="11.25">
      <c r="A20" s="26" t="s">
        <v>21</v>
      </c>
      <c r="B20" s="27"/>
      <c r="C20" s="20">
        <v>1689</v>
      </c>
      <c r="D20" s="21">
        <v>87.1</v>
      </c>
      <c r="E20" s="22">
        <f>C20*D20/100</f>
        <v>1471.119</v>
      </c>
      <c r="F20" s="20">
        <v>1869</v>
      </c>
      <c r="G20" s="21">
        <v>86.5</v>
      </c>
      <c r="H20" s="22">
        <f>F20*G20/100</f>
        <v>1616.685</v>
      </c>
      <c r="I20" s="20">
        <v>1845</v>
      </c>
      <c r="J20" s="21">
        <v>84.6</v>
      </c>
      <c r="K20" s="22">
        <f>I20*J20/100</f>
        <v>1560.87</v>
      </c>
    </row>
    <row r="21" spans="1:11" ht="11.25">
      <c r="A21" s="28" t="s">
        <v>22</v>
      </c>
      <c r="B21" s="29"/>
      <c r="C21" s="30">
        <v>749</v>
      </c>
      <c r="D21" s="31">
        <v>74</v>
      </c>
      <c r="E21" s="32">
        <f>C21*D21/100</f>
        <v>554.26</v>
      </c>
      <c r="F21" s="30">
        <v>699</v>
      </c>
      <c r="G21" s="31">
        <v>74</v>
      </c>
      <c r="H21" s="32">
        <f>F21*G21/100</f>
        <v>517.26</v>
      </c>
      <c r="I21" s="30">
        <v>690</v>
      </c>
      <c r="J21" s="31">
        <v>70.7</v>
      </c>
      <c r="K21" s="32">
        <f>I21*J21/100</f>
        <v>487.83</v>
      </c>
    </row>
    <row r="22" spans="1:11" s="38" customFormat="1" ht="18" customHeight="1">
      <c r="A22" s="33" t="s">
        <v>23</v>
      </c>
      <c r="B22" s="34"/>
      <c r="C22" s="35" t="s">
        <v>24</v>
      </c>
      <c r="D22" s="36"/>
      <c r="E22" s="37"/>
      <c r="F22" s="35" t="s">
        <v>25</v>
      </c>
      <c r="G22" s="36"/>
      <c r="H22" s="37"/>
      <c r="I22" s="35" t="s">
        <v>26</v>
      </c>
      <c r="J22" s="36"/>
      <c r="K22" s="37"/>
    </row>
    <row r="23" spans="1:8" s="38" customFormat="1" ht="18" customHeight="1">
      <c r="A23" s="39" t="s">
        <v>27</v>
      </c>
      <c r="B23" s="40">
        <v>40395</v>
      </c>
      <c r="C23" s="40"/>
      <c r="D23" s="40"/>
      <c r="E23" s="40"/>
      <c r="F23" s="40"/>
      <c r="G23" s="41"/>
      <c r="H23" s="42"/>
    </row>
    <row r="24" spans="1:11" s="38" customFormat="1" ht="18" customHeight="1">
      <c r="A24" s="43" t="s">
        <v>28</v>
      </c>
      <c r="B24" s="44" t="s">
        <v>29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8" customHeight="1">
      <c r="A25" s="45" t="s">
        <v>23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24.75" customHeight="1">
      <c r="A26" s="47" t="str">
        <f>C22</f>
        <v>[A]</v>
      </c>
      <c r="B26" s="48" t="s">
        <v>30</v>
      </c>
      <c r="C26" s="48"/>
      <c r="D26" s="48"/>
      <c r="E26" s="48"/>
      <c r="F26" s="48"/>
      <c r="G26" s="48"/>
      <c r="H26" s="48"/>
      <c r="I26" s="48"/>
      <c r="J26" s="48"/>
      <c r="K26" s="48"/>
    </row>
    <row r="27" spans="1:2" ht="18" customHeight="1">
      <c r="A27" s="47" t="str">
        <f>F22</f>
        <v>[B]</v>
      </c>
      <c r="B27" s="49" t="s">
        <v>31</v>
      </c>
    </row>
    <row r="28" spans="1:2" ht="18" customHeight="1">
      <c r="A28" s="47" t="str">
        <f>I22</f>
        <v>[C]</v>
      </c>
      <c r="B28" s="49" t="s">
        <v>32</v>
      </c>
    </row>
    <row r="29" spans="1:11" ht="18" customHeight="1">
      <c r="A29" s="45" t="s">
        <v>33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24.75" customHeight="1">
      <c r="A30" s="47" t="s">
        <v>34</v>
      </c>
      <c r="B30" s="48" t="s">
        <v>35</v>
      </c>
      <c r="C30" s="48"/>
      <c r="D30" s="48"/>
      <c r="E30" s="48"/>
      <c r="F30" s="48"/>
      <c r="G30" s="48"/>
      <c r="H30" s="48"/>
      <c r="I30" s="48"/>
      <c r="J30" s="48"/>
      <c r="K30" s="48"/>
    </row>
    <row r="31" spans="1:11" s="52" customFormat="1" ht="24.75" customHeight="1">
      <c r="A31" s="50" t="s">
        <v>36</v>
      </c>
      <c r="B31" s="51" t="s">
        <v>37</v>
      </c>
      <c r="C31" s="51"/>
      <c r="D31" s="51"/>
      <c r="E31" s="51"/>
      <c r="F31" s="51"/>
      <c r="G31" s="51"/>
      <c r="H31" s="51"/>
      <c r="I31" s="51"/>
      <c r="J31" s="51"/>
      <c r="K31" s="51"/>
    </row>
    <row r="32" spans="1:11" s="52" customFormat="1" ht="24.75" customHeight="1">
      <c r="A32" s="50" t="s">
        <v>38</v>
      </c>
      <c r="B32" s="51" t="s">
        <v>39</v>
      </c>
      <c r="C32" s="51"/>
      <c r="D32" s="51"/>
      <c r="E32" s="51"/>
      <c r="F32" s="51"/>
      <c r="G32" s="51"/>
      <c r="H32" s="51"/>
      <c r="I32" s="51"/>
      <c r="J32" s="51"/>
      <c r="K32" s="51"/>
    </row>
    <row r="33" spans="1:9" ht="18">
      <c r="A33" s="53" t="s">
        <v>40</v>
      </c>
      <c r="B33" s="53"/>
      <c r="C33" s="53"/>
      <c r="D33" s="53"/>
      <c r="E33" s="53"/>
      <c r="F33" s="53"/>
      <c r="G33" s="53"/>
      <c r="H33" s="53"/>
      <c r="I33" s="53"/>
    </row>
    <row r="34" spans="1:8" ht="36" customHeight="1">
      <c r="A34" s="47"/>
      <c r="B34" s="54"/>
      <c r="C34" s="54"/>
      <c r="D34" s="54"/>
      <c r="E34" s="54"/>
      <c r="F34" s="54"/>
      <c r="G34" s="54"/>
      <c r="H34" s="54"/>
    </row>
    <row r="35" spans="1:8" ht="36" customHeight="1">
      <c r="A35" s="47"/>
      <c r="B35" s="54"/>
      <c r="C35" s="54"/>
      <c r="D35" s="54"/>
      <c r="E35" s="54"/>
      <c r="F35" s="54"/>
      <c r="G35" s="54"/>
      <c r="H35" s="54"/>
    </row>
    <row r="36" ht="11.25">
      <c r="I36" s="55"/>
    </row>
    <row r="37" ht="11.25">
      <c r="I37" s="55"/>
    </row>
    <row r="38" ht="11.25">
      <c r="I38" s="55"/>
    </row>
    <row r="39" ht="11.25">
      <c r="I39" s="55"/>
    </row>
    <row r="40" ht="11.25">
      <c r="I40" s="55"/>
    </row>
    <row r="41" ht="11.25">
      <c r="I41" s="55"/>
    </row>
    <row r="42" ht="11.25">
      <c r="I42" s="55"/>
    </row>
    <row r="43" ht="11.25">
      <c r="I43" s="55"/>
    </row>
    <row r="44" ht="11.25">
      <c r="I44" s="55"/>
    </row>
    <row r="45" ht="11.25">
      <c r="I45" s="55"/>
    </row>
    <row r="46" ht="11.25">
      <c r="I46" s="55"/>
    </row>
    <row r="47" ht="11.25">
      <c r="I47" s="55"/>
    </row>
    <row r="48" ht="11.25">
      <c r="I48" s="55"/>
    </row>
    <row r="49" ht="11.25">
      <c r="I49" s="55"/>
    </row>
    <row r="50" ht="11.25">
      <c r="I50" s="55"/>
    </row>
  </sheetData>
  <sheetProtection/>
  <mergeCells count="16">
    <mergeCell ref="A33:I33"/>
    <mergeCell ref="B23:F23"/>
    <mergeCell ref="B24:K24"/>
    <mergeCell ref="B26:K26"/>
    <mergeCell ref="B30:K30"/>
    <mergeCell ref="B31:K31"/>
    <mergeCell ref="B32:K32"/>
    <mergeCell ref="A1:K1"/>
    <mergeCell ref="A2:B3"/>
    <mergeCell ref="C2:E2"/>
    <mergeCell ref="F2:H2"/>
    <mergeCell ref="I2:K2"/>
    <mergeCell ref="A22:B22"/>
    <mergeCell ref="C22:E22"/>
    <mergeCell ref="F22:H22"/>
    <mergeCell ref="I22:K22"/>
  </mergeCells>
  <printOptions/>
  <pageMargins left="0.7" right="0.7" top="0.75" bottom="0.75" header="0.3" footer="0.3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2013-11-03T18:41:13Z</dcterms:created>
  <dcterms:modified xsi:type="dcterms:W3CDTF">2013-11-03T18:43:23Z</dcterms:modified>
  <cp:category/>
  <cp:version/>
  <cp:contentType/>
  <cp:contentStatus/>
</cp:coreProperties>
</file>