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7955" windowHeight="5670" activeTab="0"/>
  </bookViews>
  <sheets>
    <sheet name="Table 6.8" sheetId="1" r:id="rId1"/>
  </sheets>
  <externalReferences>
    <externalReference r:id="rId4"/>
    <externalReference r:id="rId5"/>
  </externalReferences>
  <definedNames>
    <definedName name="_Fill" hidden="1">#REF!</definedName>
    <definedName name="_Parse_Out" hidden="1">'[2]Medicare 1999'!#REF!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<sst xmlns="http://schemas.openxmlformats.org/spreadsheetml/2006/main" count="111" uniqueCount="58">
  <si>
    <t>Table 6.8. Health Care Spending as a Share of Average Annual Personal Consumption Expenditures, By Householder Age, 1984, 1996, and 2008</t>
  </si>
  <si>
    <t>ITEM</t>
  </si>
  <si>
    <t>AGE OF REFERENCE PERSON</t>
  </si>
  <si>
    <t>Notes</t>
  </si>
  <si>
    <t>All con-sumer units</t>
  </si>
  <si>
    <t>Under 25 years</t>
  </si>
  <si>
    <t>25-34 years</t>
  </si>
  <si>
    <t>35-44 years</t>
  </si>
  <si>
    <t>45-54 years</t>
  </si>
  <si>
    <t>55-64 years</t>
  </si>
  <si>
    <t>65 years and older</t>
  </si>
  <si>
    <t>65-74 years</t>
  </si>
  <si>
    <t>75 years and older</t>
  </si>
  <si>
    <t>Current dollars</t>
  </si>
  <si>
    <t>Average annual expenditure per consumer unit, 1984 (dollars)</t>
  </si>
  <si>
    <t>Percentage of average annual personal consumption, 1984</t>
  </si>
  <si>
    <t>[A]</t>
  </si>
  <si>
    <t>Number of consumer units (thousands)</t>
  </si>
  <si>
    <t>Average annual personal consumption expenditures</t>
  </si>
  <si>
    <t>Health care total</t>
  </si>
  <si>
    <t>Health insurance</t>
  </si>
  <si>
    <t>Medical services</t>
  </si>
  <si>
    <t>Drugs</t>
  </si>
  <si>
    <t>Medical supplies</t>
  </si>
  <si>
    <t>Average annual expenditure per consumer unit, 1996 (dollars)</t>
  </si>
  <si>
    <t>Percentage of average annual personal consumption, 1996</t>
  </si>
  <si>
    <t>[B]</t>
  </si>
  <si>
    <t>Average annual expenditure per consumer unit, 2008 (dollars)</t>
  </si>
  <si>
    <t>Percentage of average annual personal consumption, 2008</t>
  </si>
  <si>
    <t>[C]</t>
  </si>
  <si>
    <t>Health care total (2009 dollars)</t>
  </si>
  <si>
    <t>[D]</t>
  </si>
  <si>
    <t>---</t>
  </si>
  <si>
    <t>Update:</t>
  </si>
  <si>
    <t>Note:</t>
  </si>
  <si>
    <t xml:space="preserve">Figures in bold italics estimated by author using sources and methods describes in Notes. All other figures are reported in sources shown. </t>
  </si>
  <si>
    <t>Notes:</t>
  </si>
  <si>
    <t>All expenditure figures reported in [S2]. Data not available in 1984 for "65 and over" category, so author calculated these amounts as weighted averages, using weights reported in Parameters [P1].</t>
  </si>
  <si>
    <t xml:space="preserve">All expenditure figures reported in [S3]. </t>
  </si>
  <si>
    <t xml:space="preserve">All expenditure figures reported in [S4]. </t>
  </si>
  <si>
    <r>
      <t>All figures calculated by author using GDP price deflators reported in Parameters [P2]: 100 x (Health Care Total Spending</t>
    </r>
    <r>
      <rPr>
        <vertAlign val="subscript"/>
        <sz val="8"/>
        <color indexed="8"/>
        <rFont val="News gothic condensed"/>
        <family val="0"/>
      </rPr>
      <t>Year X</t>
    </r>
    <r>
      <rPr>
        <sz val="8"/>
        <color indexed="8"/>
        <rFont val="News gothic condensed"/>
        <family val="0"/>
      </rPr>
      <t>) / (GDP Price Deflator</t>
    </r>
    <r>
      <rPr>
        <vertAlign val="subscript"/>
        <sz val="8"/>
        <color indexed="8"/>
        <rFont val="News gothic condensed"/>
        <family val="0"/>
      </rPr>
      <t>Year X</t>
    </r>
    <r>
      <rPr>
        <sz val="8"/>
        <color indexed="8"/>
        <rFont val="News gothic condensed"/>
        <family val="0"/>
      </rPr>
      <t>)</t>
    </r>
  </si>
  <si>
    <t xml:space="preserve">Parameters: </t>
  </si>
  <si>
    <t>[P1]</t>
  </si>
  <si>
    <t>Elderly Weights for 1984</t>
  </si>
  <si>
    <t>Age 65-74 share of population age 65 and older (calculated by author from 1984 consumer units shown in main table).</t>
  </si>
  <si>
    <t>Age 75 and older share of population age 65 and older (calculated by author from 1984 consumer units shown in main table).</t>
  </si>
  <si>
    <t>[P2]</t>
  </si>
  <si>
    <t>GDP Price Deflator (100=2009) [S1]</t>
  </si>
  <si>
    <t>Sources:</t>
  </si>
  <si>
    <t>[S1]</t>
  </si>
  <si>
    <r>
      <rPr>
        <b/>
        <sz val="8"/>
        <color indexed="8"/>
        <rFont val="News gothic condensed"/>
        <family val="0"/>
      </rPr>
      <t>U.S. Department of Commerce, Bureau of Economic Analysis</t>
    </r>
    <r>
      <rPr>
        <sz val="8"/>
        <rFont val="News Gothic Condensed"/>
        <family val="0"/>
      </rPr>
      <t xml:space="preserve">.  </t>
    </r>
    <r>
      <rPr>
        <i/>
        <sz val="8"/>
        <rFont val="News Gothic Condensed"/>
        <family val="0"/>
      </rPr>
      <t>National Income and Product Accounts</t>
    </r>
    <r>
      <rPr>
        <sz val="8"/>
        <rFont val="News Gothic Condensed"/>
        <family val="0"/>
      </rPr>
      <t>. Table 1.1.9. Implicit Price Deflators for Gross Domestic Product. Last revised July 31, 2013.  Available at: http://www.bea.gov/iTable/iTable.cfm?ReqID=9&amp;step=1#reqid=9&amp;step=3&amp;isuri=1&amp;903=13 (accessed August 10, 2013).</t>
    </r>
  </si>
  <si>
    <t>[S2]</t>
  </si>
  <si>
    <r>
      <rPr>
        <b/>
        <sz val="8"/>
        <color indexed="8"/>
        <rFont val="News gothic condensed"/>
        <family val="0"/>
      </rPr>
      <t>U.S. Department of Labor, Bureau of Labor Statistics</t>
    </r>
    <r>
      <rPr>
        <sz val="8"/>
        <color indexed="8"/>
        <rFont val="News gothic condensed"/>
        <family val="0"/>
      </rPr>
      <t xml:space="preserve">. </t>
    </r>
    <r>
      <rPr>
        <i/>
        <sz val="8"/>
        <color indexed="8"/>
        <rFont val="News gothic condensed"/>
        <family val="0"/>
      </rPr>
      <t>Consumer Expenditure Survey, 1984</t>
    </r>
    <r>
      <rPr>
        <sz val="8"/>
        <color indexed="8"/>
        <rFont val="News gothic condensed"/>
        <family val="0"/>
      </rPr>
      <t>. Table 3: Age of Reference Person. ftp://ftp.bls.gov/pub/special.requests/ce/standard/1984/age.txt. Accessed May 20, 2010.</t>
    </r>
  </si>
  <si>
    <t>[S3]</t>
  </si>
  <si>
    <r>
      <rPr>
        <b/>
        <sz val="8"/>
        <color indexed="8"/>
        <rFont val="News gothic condensed"/>
        <family val="0"/>
      </rPr>
      <t>U.S. Department of Labor, Bureau of Labor Statistics</t>
    </r>
    <r>
      <rPr>
        <sz val="8"/>
        <color indexed="8"/>
        <rFont val="News gothic condensed"/>
        <family val="0"/>
      </rPr>
      <t xml:space="preserve">. </t>
    </r>
    <r>
      <rPr>
        <i/>
        <sz val="8"/>
        <color indexed="8"/>
        <rFont val="News gothic condensed"/>
        <family val="0"/>
      </rPr>
      <t>Consumer Expenditure Survey, 1996</t>
    </r>
    <r>
      <rPr>
        <sz val="8"/>
        <color indexed="8"/>
        <rFont val="News gothic condensed"/>
        <family val="0"/>
      </rPr>
      <t>. Table 3. By Age of Reference Person: Average Annual expenditures and characteristics. ftp://ftp.bls.gov/pub/special.requests/ce/standard/1996/age.txt. Accessed May 20, 2010.</t>
    </r>
  </si>
  <si>
    <t>[S4]</t>
  </si>
  <si>
    <r>
      <rPr>
        <b/>
        <sz val="8"/>
        <color indexed="8"/>
        <rFont val="News gothic condensed"/>
        <family val="0"/>
      </rPr>
      <t>U.S. Department of Labo</t>
    </r>
    <r>
      <rPr>
        <sz val="8"/>
        <color indexed="8"/>
        <rFont val="News gothic condensed"/>
        <family val="0"/>
      </rPr>
      <t xml:space="preserve">r, Bureau of Labor Statistics. </t>
    </r>
    <r>
      <rPr>
        <i/>
        <sz val="8"/>
        <color indexed="8"/>
        <rFont val="News gothic condensed"/>
        <family val="0"/>
      </rPr>
      <t>Consumer Expenditure Survey, 2008</t>
    </r>
    <r>
      <rPr>
        <sz val="8"/>
        <color indexed="8"/>
        <rFont val="News gothic condensed"/>
        <family val="0"/>
      </rPr>
      <t>. Table 3. Age of reference person: Average annual expenditures and characteristics. ftp://ftp.bls.gov/pub/special.requests/ce/standard/2008/age.txt. Accessed May 20, 2010.</t>
    </r>
  </si>
  <si>
    <t>Linked Tables: None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</si>
</sst>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##0.0;\-##0.0;0.0;"/>
    <numFmt numFmtId="167" formatCode="\ \.\.;\ \.\.;\ \.\.;\ \.\."/>
    <numFmt numFmtId="168" formatCode="##0.0\ \(\d\);\-##0.0\ \(\d\);0.0\ \(\d\);\ \(\d\)"/>
    <numFmt numFmtId="169" formatCode="##0.0\ \e;\-##0.0\ \e;0.0\ \e;\ \e"/>
    <numFmt numFmtId="170" formatCode="##0.0\ \|;\-##0.0\ \|;0.0\ \|;\ \|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News gothic condensed"/>
      <family val="0"/>
    </font>
    <font>
      <sz val="8"/>
      <color indexed="8"/>
      <name val="News gothic condensed"/>
      <family val="0"/>
    </font>
    <font>
      <b/>
      <i/>
      <sz val="8"/>
      <color indexed="8"/>
      <name val="News gothic condensed"/>
      <family val="0"/>
    </font>
    <font>
      <sz val="10"/>
      <name val="Arial"/>
      <family val="2"/>
    </font>
    <font>
      <sz val="8"/>
      <name val="News Gothic Condensed"/>
      <family val="2"/>
    </font>
    <font>
      <b/>
      <sz val="8"/>
      <name val="News gothic condensed"/>
      <family val="0"/>
    </font>
    <font>
      <b/>
      <sz val="8"/>
      <color indexed="8"/>
      <name val="News gothic condense"/>
      <family val="0"/>
    </font>
    <font>
      <sz val="8"/>
      <color indexed="8"/>
      <name val="News gothic condense"/>
      <family val="0"/>
    </font>
    <font>
      <vertAlign val="subscript"/>
      <sz val="8"/>
      <color indexed="8"/>
      <name val="News gothic condensed"/>
      <family val="0"/>
    </font>
    <font>
      <sz val="11"/>
      <name val="Arial"/>
      <family val="2"/>
    </font>
    <font>
      <i/>
      <sz val="8"/>
      <name val="News Gothic Condensed"/>
      <family val="0"/>
    </font>
    <font>
      <i/>
      <sz val="8"/>
      <color indexed="8"/>
      <name val="News gothic condensed"/>
      <family val="0"/>
    </font>
    <font>
      <sz val="14"/>
      <color indexed="10"/>
      <name val="News Gothic Condensed"/>
      <family val="0"/>
    </font>
    <font>
      <sz val="10"/>
      <color indexed="8"/>
      <name val="Arial"/>
      <family val="2"/>
    </font>
    <font>
      <sz val="12"/>
      <name val="SWISS"/>
      <family val="0"/>
    </font>
    <font>
      <sz val="1"/>
      <color indexed="8"/>
      <name val="Courier"/>
      <family val="3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Courier"/>
      <family val="3"/>
    </font>
    <font>
      <sz val="8"/>
      <color indexed="8"/>
      <name val="Calibri"/>
      <family val="2"/>
    </font>
    <font>
      <sz val="12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b/>
      <sz val="8"/>
      <color theme="1"/>
      <name val="News gothic condensed"/>
      <family val="0"/>
    </font>
    <font>
      <sz val="8"/>
      <color theme="1"/>
      <name val="News gothic condensed"/>
      <family val="0"/>
    </font>
    <font>
      <b/>
      <i/>
      <sz val="8"/>
      <color theme="1"/>
      <name val="News gothic condensed"/>
      <family val="0"/>
    </font>
    <font>
      <b/>
      <sz val="8"/>
      <color theme="1"/>
      <name val="News gothic condense"/>
      <family val="0"/>
    </font>
    <font>
      <sz val="8"/>
      <color theme="1"/>
      <name val="News gothic condense"/>
      <family val="0"/>
    </font>
    <font>
      <sz val="14"/>
      <color rgb="FFFF0000"/>
      <name val="News Gothic Condense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/>
    </border>
    <border>
      <left/>
      <right/>
      <top/>
      <bottom style="thick">
        <color rgb="FF3366FF"/>
      </bottom>
    </border>
    <border>
      <left/>
      <right/>
      <top style="thick">
        <color rgb="FF3366FF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Fill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9" fillId="0" borderId="0">
      <alignment/>
      <protection/>
    </xf>
    <xf numFmtId="0" fontId="39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165" fontId="40" fillId="0" borderId="0">
      <alignment/>
      <protection/>
    </xf>
    <xf numFmtId="0" fontId="39" fillId="0" borderId="0">
      <alignment/>
      <protection/>
    </xf>
    <xf numFmtId="0" fontId="60" fillId="0" borderId="0">
      <alignment/>
      <protection/>
    </xf>
    <xf numFmtId="0" fontId="21" fillId="0" borderId="0">
      <alignment/>
      <protection/>
    </xf>
    <xf numFmtId="0" fontId="21" fillId="0" borderId="0" applyFill="0">
      <alignment/>
      <protection/>
    </xf>
    <xf numFmtId="0" fontId="21" fillId="0" borderId="0" applyFill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/>
    </xf>
    <xf numFmtId="0" fontId="41" fillId="0" borderId="9" applyNumberFormat="0" applyFill="0" applyProtection="0">
      <alignment horizontal="left" vertical="center" wrapText="1"/>
    </xf>
    <xf numFmtId="166" fontId="41" fillId="0" borderId="9" applyFill="0" applyProtection="0">
      <alignment horizontal="right" vertical="center" wrapText="1"/>
    </xf>
    <xf numFmtId="167" fontId="41" fillId="0" borderId="9" applyFill="0" applyProtection="0">
      <alignment horizontal="right" vertical="center" wrapText="1"/>
    </xf>
    <xf numFmtId="0" fontId="41" fillId="0" borderId="0" applyNumberFormat="0" applyFill="0" applyBorder="0" applyProtection="0">
      <alignment horizontal="left" vertical="center" wrapText="1"/>
    </xf>
    <xf numFmtId="0" fontId="41" fillId="0" borderId="0" applyNumberFormat="0" applyFill="0" applyBorder="0" applyProtection="0">
      <alignment horizontal="left" vertical="center" wrapText="1"/>
    </xf>
    <xf numFmtId="166" fontId="41" fillId="0" borderId="0" applyFill="0" applyBorder="0" applyProtection="0">
      <alignment horizontal="right" vertical="center" wrapText="1"/>
    </xf>
    <xf numFmtId="167" fontId="41" fillId="0" borderId="0" applyFill="0" applyBorder="0" applyProtection="0">
      <alignment horizontal="right" vertical="center" wrapText="1"/>
    </xf>
    <xf numFmtId="168" fontId="41" fillId="0" borderId="0" applyFill="0" applyBorder="0" applyProtection="0">
      <alignment horizontal="right" vertical="center" wrapText="1"/>
    </xf>
    <xf numFmtId="169" fontId="41" fillId="0" borderId="0" applyFill="0" applyBorder="0" applyProtection="0">
      <alignment horizontal="right" vertical="center" wrapText="1"/>
    </xf>
    <xf numFmtId="170" fontId="41" fillId="0" borderId="0" applyFill="0" applyBorder="0" applyProtection="0">
      <alignment horizontal="right" vertical="center" wrapText="1"/>
    </xf>
    <xf numFmtId="0" fontId="21" fillId="0" borderId="0" applyNumberFormat="0" applyFill="0" applyBorder="0" applyAlignment="0" applyProtection="0"/>
    <xf numFmtId="0" fontId="41" fillId="0" borderId="10" applyNumberFormat="0" applyFill="0" applyProtection="0">
      <alignment horizontal="left" vertical="center" wrapText="1"/>
    </xf>
    <xf numFmtId="0" fontId="41" fillId="0" borderId="10" applyNumberFormat="0" applyFill="0" applyProtection="0">
      <alignment horizontal="left" vertical="center" wrapText="1"/>
    </xf>
    <xf numFmtId="166" fontId="41" fillId="0" borderId="10" applyFill="0" applyProtection="0">
      <alignment horizontal="right" vertical="center" wrapText="1"/>
    </xf>
    <xf numFmtId="167" fontId="41" fillId="0" borderId="10" applyFill="0" applyProtection="0">
      <alignment horizontal="right" vertical="center" wrapText="1"/>
    </xf>
    <xf numFmtId="0" fontId="21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vertical="center" wrapText="1"/>
    </xf>
    <xf numFmtId="0" fontId="21" fillId="0" borderId="0" applyNumberFormat="0" applyFill="0" applyBorder="0" applyProtection="0">
      <alignment vertical="center" wrapText="1"/>
    </xf>
    <xf numFmtId="0" fontId="21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vertical="center" wrapText="1"/>
    </xf>
    <xf numFmtId="0" fontId="21" fillId="0" borderId="0" applyNumberFormat="0" applyFill="0" applyBorder="0" applyProtection="0">
      <alignment horizontal="left" vertical="center" wrapText="1"/>
    </xf>
    <xf numFmtId="0" fontId="42" fillId="0" borderId="0" applyNumberFormat="0" applyFill="0" applyBorder="0" applyProtection="0">
      <alignment horizontal="left" vertical="center" wrapText="1"/>
    </xf>
    <xf numFmtId="0" fontId="21" fillId="0" borderId="0" applyNumberFormat="0" applyFill="0" applyBorder="0" applyProtection="0">
      <alignment vertical="center" wrapText="1"/>
    </xf>
    <xf numFmtId="0" fontId="0" fillId="0" borderId="0" applyNumberFormat="0" applyFont="0" applyFill="0" applyBorder="0" applyProtection="0">
      <alignment horizontal="left" vertical="center"/>
    </xf>
    <xf numFmtId="0" fontId="42" fillId="0" borderId="0" applyNumberFormat="0" applyFill="0" applyBorder="0" applyProtection="0">
      <alignment horizontal="left" vertical="center" wrapText="1"/>
    </xf>
    <xf numFmtId="0" fontId="43" fillId="0" borderId="0" applyNumberFormat="0" applyFill="0" applyBorder="0" applyProtection="0">
      <alignment vertical="center" wrapText="1"/>
    </xf>
    <xf numFmtId="0" fontId="0" fillId="0" borderId="11" applyNumberFormat="0" applyFont="0" applyFill="0" applyProtection="0">
      <alignment horizontal="center" vertical="center" wrapText="1"/>
    </xf>
    <xf numFmtId="0" fontId="42" fillId="0" borderId="11" applyNumberFormat="0" applyFill="0" applyProtection="0">
      <alignment horizontal="center" vertical="center" wrapText="1"/>
    </xf>
    <xf numFmtId="0" fontId="42" fillId="0" borderId="11" applyNumberFormat="0" applyFill="0" applyProtection="0">
      <alignment horizontal="center" vertical="center" wrapText="1"/>
    </xf>
    <xf numFmtId="0" fontId="41" fillId="0" borderId="9" applyNumberFormat="0" applyFill="0" applyProtection="0">
      <alignment horizontal="left" vertical="center" wrapText="1"/>
    </xf>
    <xf numFmtId="0" fontId="62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7" fillId="0" borderId="13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7" fillId="0" borderId="20" xfId="0" applyFont="1" applyBorder="1" applyAlignment="1">
      <alignment/>
    </xf>
    <xf numFmtId="0" fontId="67" fillId="0" borderId="20" xfId="0" applyFont="1" applyBorder="1" applyAlignment="1">
      <alignment horizontal="left"/>
    </xf>
    <xf numFmtId="3" fontId="19" fillId="0" borderId="20" xfId="0" applyNumberFormat="1" applyFont="1" applyBorder="1" applyAlignment="1">
      <alignment horizontal="right" wrapText="1"/>
    </xf>
    <xf numFmtId="3" fontId="19" fillId="0" borderId="25" xfId="0" applyNumberFormat="1" applyFont="1" applyBorder="1" applyAlignment="1">
      <alignment horizontal="right" wrapText="1"/>
    </xf>
    <xf numFmtId="3" fontId="20" fillId="0" borderId="25" xfId="0" applyNumberFormat="1" applyFont="1" applyBorder="1" applyAlignment="1">
      <alignment horizontal="right" wrapText="1"/>
    </xf>
    <xf numFmtId="0" fontId="67" fillId="0" borderId="26" xfId="0" applyFont="1" applyBorder="1" applyAlignment="1">
      <alignment/>
    </xf>
    <xf numFmtId="0" fontId="67" fillId="0" borderId="0" xfId="0" applyFont="1" applyBorder="1" applyAlignment="1">
      <alignment horizontal="center" vertical="center"/>
    </xf>
    <xf numFmtId="0" fontId="67" fillId="0" borderId="27" xfId="0" applyFont="1" applyBorder="1" applyAlignment="1">
      <alignment/>
    </xf>
    <xf numFmtId="164" fontId="68" fillId="0" borderId="25" xfId="0" applyNumberFormat="1" applyFont="1" applyBorder="1" applyAlignment="1">
      <alignment/>
    </xf>
    <xf numFmtId="164" fontId="68" fillId="0" borderId="20" xfId="0" applyNumberFormat="1" applyFont="1" applyBorder="1" applyAlignment="1">
      <alignment/>
    </xf>
    <xf numFmtId="0" fontId="67" fillId="0" borderId="27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7" fillId="0" borderId="20" xfId="0" applyFont="1" applyBorder="1" applyAlignment="1">
      <alignment horizontal="left"/>
    </xf>
    <xf numFmtId="0" fontId="67" fillId="0" borderId="27" xfId="0" applyFont="1" applyBorder="1" applyAlignment="1">
      <alignment horizontal="left" indent="1"/>
    </xf>
    <xf numFmtId="0" fontId="67" fillId="0" borderId="0" xfId="0" applyFont="1" applyBorder="1" applyAlignment="1">
      <alignment horizontal="left" indent="1"/>
    </xf>
    <xf numFmtId="0" fontId="67" fillId="0" borderId="20" xfId="0" applyFont="1" applyBorder="1" applyAlignment="1">
      <alignment horizontal="left" indent="1"/>
    </xf>
    <xf numFmtId="164" fontId="68" fillId="0" borderId="28" xfId="0" applyNumberFormat="1" applyFont="1" applyBorder="1" applyAlignment="1">
      <alignment/>
    </xf>
    <xf numFmtId="3" fontId="19" fillId="0" borderId="28" xfId="0" applyNumberFormat="1" applyFont="1" applyBorder="1" applyAlignment="1">
      <alignment horizontal="right" wrapText="1"/>
    </xf>
    <xf numFmtId="164" fontId="68" fillId="0" borderId="29" xfId="0" applyNumberFormat="1" applyFont="1" applyBorder="1" applyAlignment="1">
      <alignment/>
    </xf>
    <xf numFmtId="3" fontId="20" fillId="0" borderId="26" xfId="0" applyNumberFormat="1" applyFont="1" applyBorder="1" applyAlignment="1">
      <alignment horizontal="right" wrapText="1"/>
    </xf>
    <xf numFmtId="3" fontId="19" fillId="0" borderId="25" xfId="0" applyNumberFormat="1" applyFont="1" applyBorder="1" applyAlignment="1" quotePrefix="1">
      <alignment horizontal="center" wrapText="1"/>
    </xf>
    <xf numFmtId="0" fontId="19" fillId="0" borderId="27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left" indent="1"/>
    </xf>
    <xf numFmtId="0" fontId="67" fillId="0" borderId="16" xfId="0" applyFont="1" applyBorder="1" applyAlignment="1">
      <alignment horizontal="left" indent="1"/>
    </xf>
    <xf numFmtId="0" fontId="67" fillId="0" borderId="29" xfId="0" applyFont="1" applyBorder="1" applyAlignment="1">
      <alignment horizontal="left" indent="1"/>
    </xf>
    <xf numFmtId="3" fontId="20" fillId="0" borderId="28" xfId="0" applyNumberFormat="1" applyFont="1" applyBorder="1" applyAlignment="1">
      <alignment horizontal="right" wrapText="1"/>
    </xf>
    <xf numFmtId="3" fontId="19" fillId="0" borderId="28" xfId="0" applyNumberFormat="1" applyFont="1" applyBorder="1" applyAlignment="1" quotePrefix="1">
      <alignment horizontal="center" wrapText="1"/>
    </xf>
    <xf numFmtId="0" fontId="19" fillId="0" borderId="30" xfId="0" applyFont="1" applyBorder="1" applyAlignment="1">
      <alignment horizontal="center" vertical="center" wrapText="1"/>
    </xf>
    <xf numFmtId="0" fontId="22" fillId="0" borderId="0" xfId="109" applyFont="1" applyBorder="1" applyAlignment="1">
      <alignment horizontal="center" vertical="center" wrapText="1"/>
      <protection/>
    </xf>
    <xf numFmtId="14" fontId="22" fillId="0" borderId="0" xfId="109" applyNumberFormat="1" applyFont="1" applyBorder="1" applyAlignment="1" applyProtection="1">
      <alignment horizontal="left" vertical="center" wrapText="1"/>
      <protection locked="0"/>
    </xf>
    <xf numFmtId="0" fontId="21" fillId="0" borderId="0" xfId="109">
      <alignment/>
      <protection/>
    </xf>
    <xf numFmtId="0" fontId="23" fillId="0" borderId="16" xfId="109" applyFont="1" applyBorder="1" applyAlignment="1">
      <alignment horizontal="center" vertical="center" wrapText="1"/>
      <protection/>
    </xf>
    <xf numFmtId="0" fontId="22" fillId="0" borderId="16" xfId="109" applyFont="1" applyBorder="1" applyAlignment="1">
      <alignment horizontal="left" vertical="center" wrapText="1"/>
      <protection/>
    </xf>
    <xf numFmtId="0" fontId="22" fillId="0" borderId="0" xfId="0" applyFont="1" applyAlignment="1">
      <alignment/>
    </xf>
    <xf numFmtId="0" fontId="69" fillId="0" borderId="19" xfId="0" applyFont="1" applyBorder="1" applyAlignment="1">
      <alignment vertical="center"/>
    </xf>
    <xf numFmtId="0" fontId="67" fillId="0" borderId="19" xfId="0" applyFont="1" applyBorder="1" applyAlignment="1">
      <alignment/>
    </xf>
    <xf numFmtId="0" fontId="70" fillId="0" borderId="19" xfId="0" applyFont="1" applyBorder="1" applyAlignment="1">
      <alignment/>
    </xf>
    <xf numFmtId="0" fontId="67" fillId="0" borderId="0" xfId="0" applyFont="1" applyAlignment="1">
      <alignment horizontal="center" vertical="top"/>
    </xf>
    <xf numFmtId="0" fontId="67" fillId="0" borderId="0" xfId="0" applyFont="1" applyAlignment="1">
      <alignment vertical="top"/>
    </xf>
    <xf numFmtId="0" fontId="23" fillId="0" borderId="19" xfId="113" applyFont="1" applyBorder="1" applyAlignment="1">
      <alignment horizontal="left" vertical="center" wrapText="1"/>
      <protection/>
    </xf>
    <xf numFmtId="0" fontId="27" fillId="0" borderId="0" xfId="113" applyFont="1" applyAlignment="1">
      <alignment vertical="center"/>
      <protection/>
    </xf>
    <xf numFmtId="0" fontId="23" fillId="0" borderId="30" xfId="110" applyFont="1" applyBorder="1" applyAlignment="1">
      <alignment horizontal="center" vertical="center"/>
      <protection/>
    </xf>
    <xf numFmtId="0" fontId="23" fillId="0" borderId="19" xfId="110" applyFont="1" applyBorder="1" applyAlignment="1">
      <alignment horizontal="left" vertical="center"/>
      <protection/>
    </xf>
    <xf numFmtId="0" fontId="21" fillId="0" borderId="19" xfId="110" applyBorder="1" applyAlignment="1">
      <alignment vertical="center"/>
      <protection/>
    </xf>
    <xf numFmtId="0" fontId="21" fillId="0" borderId="0" xfId="110" applyAlignment="1">
      <alignment vertical="center"/>
      <protection/>
    </xf>
    <xf numFmtId="0" fontId="23" fillId="0" borderId="0" xfId="110" applyFont="1" applyBorder="1" applyAlignment="1">
      <alignment horizontal="center" vertical="center"/>
      <protection/>
    </xf>
    <xf numFmtId="0" fontId="23" fillId="0" borderId="0" xfId="110" applyFont="1" applyBorder="1" applyAlignment="1">
      <alignment horizontal="left" vertical="center"/>
      <protection/>
    </xf>
    <xf numFmtId="0" fontId="21" fillId="0" borderId="0" xfId="110" applyBorder="1" applyAlignment="1">
      <alignment vertical="center"/>
      <protection/>
    </xf>
    <xf numFmtId="0" fontId="23" fillId="0" borderId="18" xfId="110" applyFont="1" applyBorder="1" applyAlignment="1">
      <alignment horizontal="center" vertical="center"/>
      <protection/>
    </xf>
    <xf numFmtId="0" fontId="23" fillId="0" borderId="0" xfId="110" applyFont="1" applyBorder="1" applyAlignment="1">
      <alignment vertical="center"/>
      <protection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left" vertical="top" wrapText="1"/>
    </xf>
    <xf numFmtId="0" fontId="67" fillId="0" borderId="0" xfId="0" applyFont="1" applyAlignment="1">
      <alignment vertical="center"/>
    </xf>
    <xf numFmtId="0" fontId="67" fillId="0" borderId="0" xfId="0" applyFont="1" applyBorder="1" applyAlignment="1">
      <alignment horizontal="left" vertical="top" wrapText="1"/>
    </xf>
    <xf numFmtId="0" fontId="71" fillId="0" borderId="0" xfId="0" applyFont="1" applyFill="1" applyBorder="1" applyAlignment="1">
      <alignment horizontal="left" vertical="top" wrapText="1"/>
    </xf>
  </cellXfs>
  <cellStyles count="1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Currency 2" xfId="50"/>
    <cellStyle name="Currency 3" xfId="51"/>
    <cellStyle name="Currency 4" xfId="52"/>
    <cellStyle name="Explanatory Text" xfId="53"/>
    <cellStyle name="F2" xfId="54"/>
    <cellStyle name="F2 2" xfId="55"/>
    <cellStyle name="F2 3" xfId="56"/>
    <cellStyle name="F2 4" xfId="57"/>
    <cellStyle name="F2 5" xfId="58"/>
    <cellStyle name="F2_6.8b" xfId="59"/>
    <cellStyle name="F3" xfId="60"/>
    <cellStyle name="F3 2" xfId="61"/>
    <cellStyle name="F3 3" xfId="62"/>
    <cellStyle name="F3 4" xfId="63"/>
    <cellStyle name="F3 5" xfId="64"/>
    <cellStyle name="F3_6.8b" xfId="65"/>
    <cellStyle name="F4" xfId="66"/>
    <cellStyle name="F4 2" xfId="67"/>
    <cellStyle name="F4 3" xfId="68"/>
    <cellStyle name="F4 4" xfId="69"/>
    <cellStyle name="F4 5" xfId="70"/>
    <cellStyle name="F4_6.8b" xfId="71"/>
    <cellStyle name="F5" xfId="72"/>
    <cellStyle name="F5 2" xfId="73"/>
    <cellStyle name="F5 3" xfId="74"/>
    <cellStyle name="F5 4" xfId="75"/>
    <cellStyle name="F5 5" xfId="76"/>
    <cellStyle name="F5_6.8b" xfId="77"/>
    <cellStyle name="F6" xfId="78"/>
    <cellStyle name="F6 2" xfId="79"/>
    <cellStyle name="F6 3" xfId="80"/>
    <cellStyle name="F6 4" xfId="81"/>
    <cellStyle name="F6 5" xfId="82"/>
    <cellStyle name="F6_6.8b" xfId="83"/>
    <cellStyle name="F7" xfId="84"/>
    <cellStyle name="F7 2" xfId="85"/>
    <cellStyle name="F7 3" xfId="86"/>
    <cellStyle name="F7 4" xfId="87"/>
    <cellStyle name="F7 5" xfId="88"/>
    <cellStyle name="F7_6.8b" xfId="89"/>
    <cellStyle name="F8" xfId="90"/>
    <cellStyle name="F8 2" xfId="91"/>
    <cellStyle name="F8 3" xfId="92"/>
    <cellStyle name="F8 4" xfId="93"/>
    <cellStyle name="F8 5" xfId="94"/>
    <cellStyle name="F8_6.8b" xfId="95"/>
    <cellStyle name="Good" xfId="96"/>
    <cellStyle name="Heading 1" xfId="97"/>
    <cellStyle name="Heading 2" xfId="98"/>
    <cellStyle name="Heading 3" xfId="99"/>
    <cellStyle name="Heading 4" xfId="100"/>
    <cellStyle name="Hyperlink 2" xfId="101"/>
    <cellStyle name="Hyperlink 3" xfId="102"/>
    <cellStyle name="Hyperlink 4" xfId="103"/>
    <cellStyle name="Hyperlink 5" xfId="104"/>
    <cellStyle name="Hyperlink 6" xfId="105"/>
    <cellStyle name="Input" xfId="106"/>
    <cellStyle name="Linked Cell" xfId="107"/>
    <cellStyle name="Neutral" xfId="108"/>
    <cellStyle name="Normal 10" xfId="109"/>
    <cellStyle name="Normal 10 2" xfId="110"/>
    <cellStyle name="Normal 10 3" xfId="111"/>
    <cellStyle name="Normal 10_6.8b" xfId="112"/>
    <cellStyle name="Normal 11" xfId="113"/>
    <cellStyle name="Normal 12" xfId="114"/>
    <cellStyle name="Normal 13" xfId="115"/>
    <cellStyle name="Normal 14" xfId="116"/>
    <cellStyle name="Normal 15" xfId="117"/>
    <cellStyle name="Normal 16" xfId="118"/>
    <cellStyle name="Normal 2" xfId="119"/>
    <cellStyle name="Normal 2 10" xfId="120"/>
    <cellStyle name="Normal 2 2" xfId="121"/>
    <cellStyle name="Normal 2 2 2" xfId="122"/>
    <cellStyle name="Normal 2 2 3" xfId="123"/>
    <cellStyle name="Normal 2 2 4" xfId="124"/>
    <cellStyle name="Normal 2 2 5" xfId="125"/>
    <cellStyle name="Normal 2 2 6" xfId="126"/>
    <cellStyle name="Normal 2 2 7" xfId="127"/>
    <cellStyle name="Normal 2 2 8" xfId="128"/>
    <cellStyle name="Normal 2 2 9" xfId="129"/>
    <cellStyle name="Normal 2 2_6.8b" xfId="130"/>
    <cellStyle name="Normal 2 3" xfId="131"/>
    <cellStyle name="Normal 2 4" xfId="132"/>
    <cellStyle name="Normal 2 5" xfId="133"/>
    <cellStyle name="Normal 2 6" xfId="134"/>
    <cellStyle name="Normal 2 7" xfId="135"/>
    <cellStyle name="Normal 2 8" xfId="136"/>
    <cellStyle name="Normal 2 9" xfId="137"/>
    <cellStyle name="Normal 2_6.8b" xfId="138"/>
    <cellStyle name="Normal 3" xfId="139"/>
    <cellStyle name="Normal 3 2" xfId="140"/>
    <cellStyle name="Normal 4" xfId="141"/>
    <cellStyle name="Normal 5" xfId="142"/>
    <cellStyle name="Normal 6" xfId="143"/>
    <cellStyle name="Normal 7" xfId="144"/>
    <cellStyle name="Normal 8" xfId="145"/>
    <cellStyle name="Normal 9" xfId="146"/>
    <cellStyle name="Note" xfId="147"/>
    <cellStyle name="Output" xfId="148"/>
    <cellStyle name="Percent" xfId="149"/>
    <cellStyle name="Percent 2" xfId="150"/>
    <cellStyle name="Percent 2 2" xfId="151"/>
    <cellStyle name="Percent 2 3" xfId="152"/>
    <cellStyle name="Percent 3" xfId="153"/>
    <cellStyle name="Percent 4" xfId="154"/>
    <cellStyle name="Percent 4 2" xfId="155"/>
    <cellStyle name="Percent 4 3" xfId="156"/>
    <cellStyle name="ss1" xfId="157"/>
    <cellStyle name="ss10" xfId="158"/>
    <cellStyle name="ss11" xfId="159"/>
    <cellStyle name="ss12" xfId="160"/>
    <cellStyle name="ss13" xfId="161"/>
    <cellStyle name="ss14" xfId="162"/>
    <cellStyle name="ss15" xfId="163"/>
    <cellStyle name="ss16" xfId="164"/>
    <cellStyle name="ss17" xfId="165"/>
    <cellStyle name="ss18" xfId="166"/>
    <cellStyle name="ss19" xfId="167"/>
    <cellStyle name="ss2" xfId="168"/>
    <cellStyle name="ss20" xfId="169"/>
    <cellStyle name="ss21" xfId="170"/>
    <cellStyle name="ss22" xfId="171"/>
    <cellStyle name="ss23" xfId="172"/>
    <cellStyle name="ss24" xfId="173"/>
    <cellStyle name="ss25" xfId="174"/>
    <cellStyle name="ss26" xfId="175"/>
    <cellStyle name="ss27" xfId="176"/>
    <cellStyle name="ss28" xfId="177"/>
    <cellStyle name="ss29" xfId="178"/>
    <cellStyle name="ss3" xfId="179"/>
    <cellStyle name="ss30" xfId="180"/>
    <cellStyle name="ss31" xfId="181"/>
    <cellStyle name="ss4" xfId="182"/>
    <cellStyle name="ss5" xfId="183"/>
    <cellStyle name="ss6" xfId="184"/>
    <cellStyle name="ss7" xfId="185"/>
    <cellStyle name="ss8" xfId="186"/>
    <cellStyle name="ss9" xfId="187"/>
    <cellStyle name="Title" xfId="188"/>
    <cellStyle name="Total" xfId="189"/>
    <cellStyle name="Total 2" xfId="190"/>
    <cellStyle name="Warning Text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E\INACTIVE%20PROJECTS\AEI\TechnicalNew\6.%20H%20Services%20and%20Family%20Budget\CNX1\AEIGuidePartSixFinalCNX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chigan%20CON\Data\CMS%20Medicare-Medicaid\medicare.ca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S"/>
      <sheetName val="Table 6.1"/>
      <sheetName val="6.1a"/>
      <sheetName val="NIPA 2.5.5 PCE by Function"/>
      <sheetName val="NIPA 2.5.5 PCE by Funct (2009)"/>
      <sheetName val="Table 1.3.8"/>
      <sheetName val="Table 6.3"/>
      <sheetName val="BLS lowest quintile"/>
      <sheetName val="BLS Highest Quintile"/>
      <sheetName val="BLS 2011 CES"/>
      <sheetName val="Table 6.4.1"/>
      <sheetName val="Health Coverage by Age (CPS)"/>
      <sheetName val="CPS Data"/>
      <sheetName val="Table 6.4.2"/>
      <sheetName val="Table 3.10.4"/>
      <sheetName val="Table 6.5"/>
      <sheetName val="6.5A"/>
      <sheetName val="CPS Uninsured by Age 2012"/>
      <sheetName val="Table 6.6"/>
      <sheetName val="Table 1.1"/>
      <sheetName val="CBO May 2013"/>
      <sheetName val="CBO June 2012"/>
      <sheetName val="CBO Insurance Coverage (2010)"/>
      <sheetName val="Census 1999-2010"/>
      <sheetName val="Table 6.7.1"/>
      <sheetName val="Table 6.7.1.1"/>
      <sheetName val="Table 6.7.1a"/>
      <sheetName val="Table 6.7.2"/>
      <sheetName val="Table 6.8"/>
      <sheetName val="Table 6.9.1"/>
      <sheetName val="BLS CES"/>
      <sheetName val="Table 6.9.2"/>
      <sheetName val="OECD 2009 for 6.8b"/>
      <sheetName val="Table 6.9.3 Kotlikoff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PHCE"/>
      <sheetName val="MHC"/>
      <sheetName val="MPS"/>
      <sheetName val="MOPS"/>
      <sheetName val="MDS"/>
      <sheetName val="MHHC"/>
      <sheetName val="MDO"/>
      <sheetName val="MV"/>
      <sheetName val="MNH"/>
      <sheetName val="MEnrollP"/>
      <sheetName val="Popu65+"/>
      <sheetName val="Popu"/>
      <sheetName val="MPHC.Eroll"/>
      <sheetName val="Medicare 1999"/>
      <sheetName val="MedicarePHCResident"/>
      <sheetName val="Popu65+.Popu"/>
      <sheetName val="H-1 McareEnroll.Popu"/>
      <sheetName val="McaidEroll"/>
      <sheetName val="McaidE.Popu"/>
      <sheetName val="Medicaid Recipients"/>
      <sheetName val="H-2 Mcaid Recipients"/>
      <sheetName val="H-3 Uninsured"/>
      <sheetName val="H-4 Uninsured Predic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view="pageBreakPreview" zoomScaleSheetLayoutView="100" zoomScalePageLayoutView="0" workbookViewId="0" topLeftCell="A3">
      <pane xSplit="3" ySplit="2" topLeftCell="D47" activePane="bottomRight" state="frozen"/>
      <selection pane="topLeft" activeCell="A3" sqref="A3"/>
      <selection pane="topRight" activeCell="D3" sqref="D3"/>
      <selection pane="bottomLeft" activeCell="A5" sqref="A5"/>
      <selection pane="bottomRight" activeCell="A54" sqref="A54:E54"/>
    </sheetView>
  </sheetViews>
  <sheetFormatPr defaultColWidth="9.140625" defaultRowHeight="15"/>
  <cols>
    <col min="1" max="2" width="6.7109375" style="2" customWidth="1"/>
    <col min="3" max="3" width="25.140625" style="2" customWidth="1"/>
    <col min="4" max="4" width="6.7109375" style="2" customWidth="1"/>
    <col min="5" max="12" width="5.7109375" style="2" customWidth="1"/>
    <col min="13" max="13" width="6.7109375" style="2" customWidth="1"/>
    <col min="14" max="22" width="5.7109375" style="2" customWidth="1"/>
    <col min="23" max="16384" width="9.140625" style="2" customWidth="1"/>
  </cols>
  <sheetData>
    <row r="1" spans="1:18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2" thickBot="1"/>
    <row r="3" spans="1:22" ht="18" customHeight="1" thickTop="1">
      <c r="A3" s="3" t="s">
        <v>1</v>
      </c>
      <c r="B3" s="3"/>
      <c r="C3" s="3"/>
      <c r="D3" s="4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3" t="s">
        <v>3</v>
      </c>
    </row>
    <row r="4" spans="1:22" ht="45">
      <c r="A4" s="6"/>
      <c r="B4" s="6"/>
      <c r="C4" s="6"/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4</v>
      </c>
      <c r="N4" s="7" t="s">
        <v>5</v>
      </c>
      <c r="O4" s="7" t="s">
        <v>6</v>
      </c>
      <c r="P4" s="7" t="s">
        <v>7</v>
      </c>
      <c r="Q4" s="7" t="s">
        <v>8</v>
      </c>
      <c r="R4" s="7" t="s">
        <v>9</v>
      </c>
      <c r="S4" s="7" t="s">
        <v>10</v>
      </c>
      <c r="T4" s="7" t="s">
        <v>11</v>
      </c>
      <c r="U4" s="7" t="s">
        <v>12</v>
      </c>
      <c r="V4" s="6"/>
    </row>
    <row r="5" spans="1:22" ht="18" customHeight="1">
      <c r="A5" s="8"/>
      <c r="B5" s="8"/>
      <c r="C5" s="8"/>
      <c r="D5" s="9" t="s">
        <v>13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ht="18" customHeight="1">
      <c r="A6" s="11">
        <v>1984</v>
      </c>
      <c r="B6" s="11"/>
      <c r="C6" s="12"/>
      <c r="D6" s="9" t="s">
        <v>14</v>
      </c>
      <c r="E6" s="10"/>
      <c r="F6" s="10"/>
      <c r="G6" s="10"/>
      <c r="H6" s="10"/>
      <c r="I6" s="10"/>
      <c r="J6" s="10"/>
      <c r="K6" s="10"/>
      <c r="L6" s="13"/>
      <c r="M6" s="14" t="s">
        <v>15</v>
      </c>
      <c r="N6" s="15"/>
      <c r="O6" s="15"/>
      <c r="P6" s="15"/>
      <c r="Q6" s="15"/>
      <c r="R6" s="15"/>
      <c r="S6" s="15"/>
      <c r="T6" s="15"/>
      <c r="U6" s="16"/>
      <c r="V6" s="17" t="s">
        <v>16</v>
      </c>
    </row>
    <row r="7" spans="1:22" ht="18" customHeight="1">
      <c r="A7" s="18" t="s">
        <v>17</v>
      </c>
      <c r="B7" s="19"/>
      <c r="C7" s="20"/>
      <c r="D7" s="21">
        <v>90223</v>
      </c>
      <c r="E7" s="22">
        <v>8811</v>
      </c>
      <c r="F7" s="22">
        <v>20058</v>
      </c>
      <c r="G7" s="22">
        <v>17118</v>
      </c>
      <c r="H7" s="22">
        <v>13027</v>
      </c>
      <c r="I7" s="22">
        <v>13343</v>
      </c>
      <c r="J7" s="23">
        <f>SUM(K7:L7)</f>
        <v>17866</v>
      </c>
      <c r="K7" s="22">
        <v>10761</v>
      </c>
      <c r="L7" s="22">
        <v>7105</v>
      </c>
      <c r="M7" s="24"/>
      <c r="N7" s="24"/>
      <c r="O7" s="24"/>
      <c r="P7" s="24"/>
      <c r="Q7" s="24"/>
      <c r="R7" s="24"/>
      <c r="S7" s="24"/>
      <c r="T7" s="24"/>
      <c r="U7" s="24"/>
      <c r="V7" s="25"/>
    </row>
    <row r="8" spans="1:22" ht="18" customHeight="1">
      <c r="A8" s="26" t="s">
        <v>18</v>
      </c>
      <c r="B8" s="19"/>
      <c r="C8" s="20"/>
      <c r="D8" s="22">
        <v>21975</v>
      </c>
      <c r="E8" s="22">
        <v>13461</v>
      </c>
      <c r="F8" s="22">
        <v>22294</v>
      </c>
      <c r="G8" s="22">
        <v>28214</v>
      </c>
      <c r="H8" s="22">
        <v>28696</v>
      </c>
      <c r="I8" s="22">
        <v>23401</v>
      </c>
      <c r="J8" s="23">
        <f>K8*B$43+L8*B$44</f>
        <v>13964.937423038173</v>
      </c>
      <c r="K8" s="22">
        <v>15842</v>
      </c>
      <c r="L8" s="22">
        <v>11122</v>
      </c>
      <c r="M8" s="27">
        <f>100*D8/D$8</f>
        <v>100</v>
      </c>
      <c r="N8" s="27">
        <f>100*E8/E$8</f>
        <v>100</v>
      </c>
      <c r="O8" s="27">
        <f>100*F8/F$8</f>
        <v>100</v>
      </c>
      <c r="P8" s="27">
        <f>100*G8/G$8</f>
        <v>100</v>
      </c>
      <c r="Q8" s="27">
        <f>100*H8/H$8</f>
        <v>100</v>
      </c>
      <c r="R8" s="28">
        <f>100*J8/J$8</f>
        <v>100</v>
      </c>
      <c r="S8" s="28">
        <f>100*K8/K$8</f>
        <v>100</v>
      </c>
      <c r="T8" s="28">
        <f>100*L8/L$8</f>
        <v>100</v>
      </c>
      <c r="U8" s="28">
        <f>100*M8/M$8</f>
        <v>100</v>
      </c>
      <c r="V8" s="25"/>
    </row>
    <row r="9" spans="1:22" ht="18" customHeight="1">
      <c r="A9" s="29" t="s">
        <v>19</v>
      </c>
      <c r="B9" s="30"/>
      <c r="C9" s="31"/>
      <c r="D9" s="22">
        <v>1049</v>
      </c>
      <c r="E9" s="22">
        <v>371</v>
      </c>
      <c r="F9" s="22">
        <v>746</v>
      </c>
      <c r="G9" s="22">
        <v>976</v>
      </c>
      <c r="H9" s="22">
        <v>1245</v>
      </c>
      <c r="I9" s="22">
        <v>1255</v>
      </c>
      <c r="J9" s="23">
        <f>K9*B$43+L9*B$44</f>
        <v>1492.55597223777</v>
      </c>
      <c r="K9" s="22">
        <v>1485</v>
      </c>
      <c r="L9" s="22">
        <v>1504</v>
      </c>
      <c r="M9" s="27">
        <f>SUM(M10:M13)</f>
        <v>4.773606370875996</v>
      </c>
      <c r="N9" s="27">
        <f>SUM(N10:N13)</f>
        <v>2.763539112993091</v>
      </c>
      <c r="O9" s="27">
        <f>SUM(O10:O13)</f>
        <v>3.341706288687539</v>
      </c>
      <c r="P9" s="27">
        <f>SUM(P10:P13)</f>
        <v>3.4628198766569787</v>
      </c>
      <c r="Q9" s="27">
        <f>SUM(Q10:Q13)</f>
        <v>4.3385837747421245</v>
      </c>
      <c r="R9" s="27">
        <f>SUM(R10:R13)</f>
        <v>5.363018674415623</v>
      </c>
      <c r="S9" s="27">
        <f>SUM(S10:S13)</f>
        <v>10.687881563833415</v>
      </c>
      <c r="T9" s="27">
        <f>SUM(T10:T13)</f>
        <v>9.37381643731852</v>
      </c>
      <c r="U9" s="27">
        <f>SUM(U10:U13)</f>
        <v>13.5227477072469</v>
      </c>
      <c r="V9" s="25"/>
    </row>
    <row r="10" spans="1:22" ht="12.75" customHeight="1">
      <c r="A10" s="32" t="s">
        <v>20</v>
      </c>
      <c r="B10" s="33"/>
      <c r="C10" s="34"/>
      <c r="D10" s="22">
        <v>370</v>
      </c>
      <c r="E10" s="22">
        <v>108</v>
      </c>
      <c r="F10" s="22">
        <v>248</v>
      </c>
      <c r="G10" s="22">
        <v>303</v>
      </c>
      <c r="H10" s="22">
        <v>394</v>
      </c>
      <c r="I10" s="22">
        <v>453</v>
      </c>
      <c r="J10" s="23">
        <f>K10*B$43+L10*B$44</f>
        <v>620.5946490540691</v>
      </c>
      <c r="K10" s="22">
        <v>654</v>
      </c>
      <c r="L10" s="22">
        <v>570</v>
      </c>
      <c r="M10" s="27">
        <f>100*D10/D$8</f>
        <v>1.683731513083049</v>
      </c>
      <c r="N10" s="27">
        <f>100*E10/E$8</f>
        <v>0.8023178069979942</v>
      </c>
      <c r="O10" s="27">
        <f>100*F10/F$8</f>
        <v>1.1124069256302145</v>
      </c>
      <c r="P10" s="27">
        <f>100*G10/G$8</f>
        <v>1.0739349259233004</v>
      </c>
      <c r="Q10" s="27">
        <f>100*H10/H$8</f>
        <v>1.3730136604404795</v>
      </c>
      <c r="R10" s="27">
        <f aca="true" t="shared" si="0" ref="R10:U13">100*I10/I$8</f>
        <v>1.9358147087731294</v>
      </c>
      <c r="S10" s="27">
        <f t="shared" si="0"/>
        <v>4.443948656943243</v>
      </c>
      <c r="T10" s="27">
        <f t="shared" si="0"/>
        <v>4.128266633000884</v>
      </c>
      <c r="U10" s="27">
        <f t="shared" si="0"/>
        <v>5.124977522028412</v>
      </c>
      <c r="V10" s="25"/>
    </row>
    <row r="11" spans="1:22" ht="12.75" customHeight="1">
      <c r="A11" s="32" t="s">
        <v>21</v>
      </c>
      <c r="B11" s="33"/>
      <c r="C11" s="34"/>
      <c r="D11" s="22">
        <v>454</v>
      </c>
      <c r="E11" s="22">
        <v>186</v>
      </c>
      <c r="F11" s="22">
        <v>361</v>
      </c>
      <c r="G11" s="22">
        <v>493</v>
      </c>
      <c r="H11" s="22">
        <v>610</v>
      </c>
      <c r="I11" s="22">
        <v>525</v>
      </c>
      <c r="J11" s="23">
        <f>K11*B$43+L11*B$44</f>
        <v>488.6447442068734</v>
      </c>
      <c r="K11" s="22">
        <v>462</v>
      </c>
      <c r="L11" s="22">
        <v>529</v>
      </c>
      <c r="M11" s="27">
        <f>100*D11/D$8</f>
        <v>2.065984072810011</v>
      </c>
      <c r="N11" s="27">
        <f>100*E11/E$8</f>
        <v>1.3817695564965455</v>
      </c>
      <c r="O11" s="27">
        <f>100*F11/F$8</f>
        <v>1.6192697586794653</v>
      </c>
      <c r="P11" s="27">
        <f>100*G11/G$8</f>
        <v>1.7473594669313106</v>
      </c>
      <c r="Q11" s="27">
        <f>100*H11/H$8</f>
        <v>2.1257318093114024</v>
      </c>
      <c r="R11" s="27">
        <f t="shared" si="0"/>
        <v>2.243493867783428</v>
      </c>
      <c r="S11" s="27">
        <f t="shared" si="0"/>
        <v>3.4990829489915836</v>
      </c>
      <c r="T11" s="27">
        <f t="shared" si="0"/>
        <v>2.916298447165762</v>
      </c>
      <c r="U11" s="27">
        <f t="shared" si="0"/>
        <v>4.756338787987772</v>
      </c>
      <c r="V11" s="25"/>
    </row>
    <row r="12" spans="1:22" ht="12.75" customHeight="1">
      <c r="A12" s="32" t="s">
        <v>22</v>
      </c>
      <c r="B12" s="33"/>
      <c r="C12" s="34"/>
      <c r="D12" s="22">
        <v>167</v>
      </c>
      <c r="E12" s="22">
        <v>56</v>
      </c>
      <c r="F12" s="22">
        <v>98</v>
      </c>
      <c r="G12" s="22">
        <v>134</v>
      </c>
      <c r="H12" s="22">
        <v>180</v>
      </c>
      <c r="I12" s="22">
        <v>221</v>
      </c>
      <c r="J12" s="23">
        <f>K12*B$43+L12*B$44</f>
        <v>278.7721929922758</v>
      </c>
      <c r="K12" s="22">
        <v>274</v>
      </c>
      <c r="L12" s="22">
        <v>286</v>
      </c>
      <c r="M12" s="27">
        <f>100*D12/D$8</f>
        <v>0.7599544937428896</v>
      </c>
      <c r="N12" s="27">
        <f>100*E12/E$8</f>
        <v>0.4160166406656266</v>
      </c>
      <c r="O12" s="27">
        <f>100*F12/F$8</f>
        <v>0.4395801560958105</v>
      </c>
      <c r="P12" s="27">
        <f>100*G12/G$8</f>
        <v>0.474941518395123</v>
      </c>
      <c r="Q12" s="27">
        <f>100*H12/H$8</f>
        <v>0.6272651240591023</v>
      </c>
      <c r="R12" s="27">
        <f t="shared" si="0"/>
        <v>0.9444040852955002</v>
      </c>
      <c r="S12" s="27">
        <f t="shared" si="0"/>
        <v>1.9962294462729278</v>
      </c>
      <c r="T12" s="27">
        <f t="shared" si="0"/>
        <v>1.7295795985355384</v>
      </c>
      <c r="U12" s="27">
        <f t="shared" si="0"/>
        <v>2.5714799496493437</v>
      </c>
      <c r="V12" s="25"/>
    </row>
    <row r="13" spans="1:22" ht="12.75" customHeight="1">
      <c r="A13" s="32" t="s">
        <v>23</v>
      </c>
      <c r="B13" s="33"/>
      <c r="C13" s="34"/>
      <c r="D13" s="22">
        <v>58</v>
      </c>
      <c r="E13" s="22">
        <v>22</v>
      </c>
      <c r="F13" s="22">
        <v>38</v>
      </c>
      <c r="G13" s="22">
        <v>47</v>
      </c>
      <c r="H13" s="22">
        <v>61</v>
      </c>
      <c r="I13" s="22">
        <v>56</v>
      </c>
      <c r="J13" s="23">
        <f>K13*B$43+L13*B$44</f>
        <v>104.54438598455167</v>
      </c>
      <c r="K13" s="22">
        <v>95</v>
      </c>
      <c r="L13" s="22">
        <v>119</v>
      </c>
      <c r="M13" s="35">
        <f>100*D13/D$8</f>
        <v>0.26393629124004553</v>
      </c>
      <c r="N13" s="35">
        <f>100*E13/E$8</f>
        <v>0.16343510883292475</v>
      </c>
      <c r="O13" s="35">
        <f>100*F13/F$8</f>
        <v>0.17044944828204897</v>
      </c>
      <c r="P13" s="35">
        <f>100*G13/G$8</f>
        <v>0.16658396540724463</v>
      </c>
      <c r="Q13" s="35">
        <f>100*H13/H$8</f>
        <v>0.21257318093114022</v>
      </c>
      <c r="R13" s="35">
        <f t="shared" si="0"/>
        <v>0.23930601256356565</v>
      </c>
      <c r="S13" s="35">
        <f t="shared" si="0"/>
        <v>0.7486205116256602</v>
      </c>
      <c r="T13" s="35">
        <f t="shared" si="0"/>
        <v>0.5996717586163364</v>
      </c>
      <c r="U13" s="35">
        <f t="shared" si="0"/>
        <v>1.0699514475813703</v>
      </c>
      <c r="V13" s="6"/>
    </row>
    <row r="14" spans="1:22" ht="18" customHeight="1">
      <c r="A14" s="11">
        <v>1996</v>
      </c>
      <c r="B14" s="11"/>
      <c r="C14" s="12"/>
      <c r="D14" s="9" t="s">
        <v>24</v>
      </c>
      <c r="E14" s="10"/>
      <c r="F14" s="10"/>
      <c r="G14" s="10"/>
      <c r="H14" s="10"/>
      <c r="I14" s="10"/>
      <c r="J14" s="10"/>
      <c r="K14" s="10"/>
      <c r="L14" s="13"/>
      <c r="M14" s="14" t="s">
        <v>25</v>
      </c>
      <c r="N14" s="15"/>
      <c r="O14" s="15"/>
      <c r="P14" s="15"/>
      <c r="Q14" s="15"/>
      <c r="R14" s="15"/>
      <c r="S14" s="15"/>
      <c r="T14" s="15"/>
      <c r="U14" s="16"/>
      <c r="V14" s="17" t="s">
        <v>26</v>
      </c>
    </row>
    <row r="15" spans="1:22" ht="18" customHeight="1">
      <c r="A15" s="18" t="s">
        <v>17</v>
      </c>
      <c r="B15" s="19"/>
      <c r="C15" s="20"/>
      <c r="D15" s="21">
        <v>104212</v>
      </c>
      <c r="E15" s="22">
        <v>7730</v>
      </c>
      <c r="F15" s="22">
        <v>19632</v>
      </c>
      <c r="G15" s="22">
        <v>23656</v>
      </c>
      <c r="H15" s="22">
        <v>19194</v>
      </c>
      <c r="I15" s="22">
        <v>12446</v>
      </c>
      <c r="J15" s="22">
        <v>21554</v>
      </c>
      <c r="K15" s="22">
        <v>11742</v>
      </c>
      <c r="L15" s="22">
        <v>9811</v>
      </c>
      <c r="M15" s="24"/>
      <c r="N15" s="24"/>
      <c r="O15" s="24"/>
      <c r="P15" s="24"/>
      <c r="Q15" s="24"/>
      <c r="R15" s="24"/>
      <c r="S15" s="24"/>
      <c r="T15" s="24"/>
      <c r="U15" s="24"/>
      <c r="V15" s="25"/>
    </row>
    <row r="16" spans="1:22" ht="18" customHeight="1">
      <c r="A16" s="26" t="s">
        <v>18</v>
      </c>
      <c r="B16" s="19"/>
      <c r="C16" s="20"/>
      <c r="D16" s="22">
        <v>33797</v>
      </c>
      <c r="E16" s="22">
        <v>18384</v>
      </c>
      <c r="F16" s="22">
        <v>33020</v>
      </c>
      <c r="G16" s="22">
        <v>39944</v>
      </c>
      <c r="H16" s="22">
        <v>42772</v>
      </c>
      <c r="I16" s="22">
        <v>36132</v>
      </c>
      <c r="J16" s="22">
        <v>24029</v>
      </c>
      <c r="K16" s="22">
        <v>27739</v>
      </c>
      <c r="L16" s="22">
        <v>19603</v>
      </c>
      <c r="M16" s="27">
        <f>100*D16/D$16</f>
        <v>100</v>
      </c>
      <c r="N16" s="27">
        <f>100*E16/E$16</f>
        <v>100</v>
      </c>
      <c r="O16" s="27">
        <f aca="true" t="shared" si="1" ref="O16:U16">100*F16/F$16</f>
        <v>100</v>
      </c>
      <c r="P16" s="27">
        <f t="shared" si="1"/>
        <v>100</v>
      </c>
      <c r="Q16" s="27">
        <f t="shared" si="1"/>
        <v>100</v>
      </c>
      <c r="R16" s="28">
        <f t="shared" si="1"/>
        <v>100</v>
      </c>
      <c r="S16" s="28">
        <f t="shared" si="1"/>
        <v>100</v>
      </c>
      <c r="T16" s="28">
        <f t="shared" si="1"/>
        <v>100</v>
      </c>
      <c r="U16" s="28">
        <f t="shared" si="1"/>
        <v>100</v>
      </c>
      <c r="V16" s="25"/>
    </row>
    <row r="17" spans="1:22" ht="18" customHeight="1">
      <c r="A17" s="29" t="s">
        <v>19</v>
      </c>
      <c r="B17" s="30"/>
      <c r="C17" s="31"/>
      <c r="D17" s="22">
        <f>SUM(D18:D21)</f>
        <v>1770</v>
      </c>
      <c r="E17" s="22">
        <f>SUM(E18:E21)</f>
        <v>386</v>
      </c>
      <c r="F17" s="22">
        <f>SUM(F18:F21)</f>
        <v>1119</v>
      </c>
      <c r="G17" s="22">
        <f>SUM(G18:G21)</f>
        <v>1603</v>
      </c>
      <c r="H17" s="22">
        <f>SUM(H18:H21)+1</f>
        <v>1838</v>
      </c>
      <c r="I17" s="22">
        <f>SUM(I18:I21)+1</f>
        <v>2163</v>
      </c>
      <c r="J17" s="22">
        <v>2759</v>
      </c>
      <c r="K17" s="22">
        <f>SUM(K18:K21)</f>
        <v>2635</v>
      </c>
      <c r="L17" s="22">
        <f>SUM(L18:L21)</f>
        <v>2908</v>
      </c>
      <c r="M17" s="27">
        <f>SUM(M18:M21)</f>
        <v>5.237151226440218</v>
      </c>
      <c r="N17" s="27">
        <f>SUM(N18:N21)</f>
        <v>2.0996518711923415</v>
      </c>
      <c r="O17" s="27">
        <f aca="true" t="shared" si="2" ref="O17:U17">SUM(O18:O21)</f>
        <v>3.3888552392489397</v>
      </c>
      <c r="P17" s="27">
        <f t="shared" si="2"/>
        <v>4.013118365711996</v>
      </c>
      <c r="Q17" s="27">
        <f t="shared" si="2"/>
        <v>4.294865800056111</v>
      </c>
      <c r="R17" s="28">
        <f t="shared" si="2"/>
        <v>5.983615631573121</v>
      </c>
      <c r="S17" s="28">
        <f t="shared" si="2"/>
        <v>11.481959299180156</v>
      </c>
      <c r="T17" s="28">
        <f t="shared" si="2"/>
        <v>9.499260968311763</v>
      </c>
      <c r="U17" s="28">
        <f t="shared" si="2"/>
        <v>14.834464112635821</v>
      </c>
      <c r="V17" s="25"/>
    </row>
    <row r="18" spans="1:22" ht="12.75" customHeight="1">
      <c r="A18" s="32" t="s">
        <v>20</v>
      </c>
      <c r="B18" s="33"/>
      <c r="C18" s="34"/>
      <c r="D18" s="22">
        <v>827</v>
      </c>
      <c r="E18" s="22">
        <v>158</v>
      </c>
      <c r="F18" s="22">
        <v>555</v>
      </c>
      <c r="G18" s="22">
        <v>705</v>
      </c>
      <c r="H18" s="22">
        <v>788</v>
      </c>
      <c r="I18" s="22">
        <v>956</v>
      </c>
      <c r="J18" s="22">
        <v>1408</v>
      </c>
      <c r="K18" s="22">
        <v>1375</v>
      </c>
      <c r="L18" s="22">
        <v>1447</v>
      </c>
      <c r="M18" s="27">
        <f>100*D18/D$16</f>
        <v>2.446962748172915</v>
      </c>
      <c r="N18" s="27">
        <f>100*E18/E$16</f>
        <v>0.8594429939077458</v>
      </c>
      <c r="O18" s="27">
        <f aca="true" t="shared" si="3" ref="O18:U21">100*F18/F$16</f>
        <v>1.6807995154451847</v>
      </c>
      <c r="P18" s="27">
        <f t="shared" si="3"/>
        <v>1.7649709593430802</v>
      </c>
      <c r="Q18" s="27">
        <f t="shared" si="3"/>
        <v>1.8423267558215655</v>
      </c>
      <c r="R18" s="28">
        <f t="shared" si="3"/>
        <v>2.6458540905568473</v>
      </c>
      <c r="S18" s="28">
        <f t="shared" si="3"/>
        <v>5.85958633318074</v>
      </c>
      <c r="T18" s="28">
        <f t="shared" si="3"/>
        <v>4.956919860124734</v>
      </c>
      <c r="U18" s="28">
        <f t="shared" si="3"/>
        <v>7.381523236239351</v>
      </c>
      <c r="V18" s="25"/>
    </row>
    <row r="19" spans="1:22" ht="12.75" customHeight="1">
      <c r="A19" s="32" t="s">
        <v>21</v>
      </c>
      <c r="B19" s="33"/>
      <c r="C19" s="34"/>
      <c r="D19" s="22">
        <v>543</v>
      </c>
      <c r="E19" s="22">
        <v>121</v>
      </c>
      <c r="F19" s="22">
        <v>353</v>
      </c>
      <c r="G19" s="22">
        <v>596</v>
      </c>
      <c r="H19" s="22">
        <v>625</v>
      </c>
      <c r="I19" s="22">
        <v>725</v>
      </c>
      <c r="J19" s="22">
        <v>633</v>
      </c>
      <c r="K19" s="22">
        <v>563</v>
      </c>
      <c r="L19" s="22">
        <v>717</v>
      </c>
      <c r="M19" s="27">
        <f>100*D19/D$16</f>
        <v>1.606651477941829</v>
      </c>
      <c r="N19" s="27">
        <f>100*E19/E$16</f>
        <v>0.6581810269799826</v>
      </c>
      <c r="O19" s="27">
        <f t="shared" si="3"/>
        <v>1.0690490611750454</v>
      </c>
      <c r="P19" s="27">
        <f t="shared" si="3"/>
        <v>1.492088924494292</v>
      </c>
      <c r="Q19" s="27">
        <f t="shared" si="3"/>
        <v>1.4612363228280183</v>
      </c>
      <c r="R19" s="28">
        <f t="shared" si="3"/>
        <v>2.006531606332337</v>
      </c>
      <c r="S19" s="28">
        <f t="shared" si="3"/>
        <v>2.634316867118898</v>
      </c>
      <c r="T19" s="28">
        <f t="shared" si="3"/>
        <v>2.0296333681819823</v>
      </c>
      <c r="U19" s="28">
        <f t="shared" si="3"/>
        <v>3.6576034280467273</v>
      </c>
      <c r="V19" s="25"/>
    </row>
    <row r="20" spans="1:22" ht="12.75" customHeight="1">
      <c r="A20" s="32" t="s">
        <v>22</v>
      </c>
      <c r="B20" s="33"/>
      <c r="C20" s="34"/>
      <c r="D20" s="22">
        <v>303</v>
      </c>
      <c r="E20" s="22">
        <v>74</v>
      </c>
      <c r="F20" s="22">
        <v>142</v>
      </c>
      <c r="G20" s="22">
        <v>206</v>
      </c>
      <c r="H20" s="22">
        <v>308</v>
      </c>
      <c r="I20" s="22">
        <v>385</v>
      </c>
      <c r="J20" s="22">
        <v>587</v>
      </c>
      <c r="K20" s="22">
        <v>559</v>
      </c>
      <c r="L20" s="22">
        <v>620</v>
      </c>
      <c r="M20" s="27">
        <f>100*D20/D$16</f>
        <v>0.8965292777465456</v>
      </c>
      <c r="N20" s="27">
        <f>100*E20/E$16</f>
        <v>0.40252393385552654</v>
      </c>
      <c r="O20" s="27">
        <f t="shared" si="3"/>
        <v>0.4300423985463356</v>
      </c>
      <c r="P20" s="27">
        <f t="shared" si="3"/>
        <v>0.5157220108151412</v>
      </c>
      <c r="Q20" s="27">
        <f t="shared" si="3"/>
        <v>0.7200972598896475</v>
      </c>
      <c r="R20" s="28">
        <f t="shared" si="3"/>
        <v>1.065537473707517</v>
      </c>
      <c r="S20" s="28">
        <f t="shared" si="3"/>
        <v>2.44288151816555</v>
      </c>
      <c r="T20" s="28">
        <f t="shared" si="3"/>
        <v>2.015213237679801</v>
      </c>
      <c r="U20" s="28">
        <f t="shared" si="3"/>
        <v>3.1627812069581185</v>
      </c>
      <c r="V20" s="25"/>
    </row>
    <row r="21" spans="1:22" ht="12.75" customHeight="1">
      <c r="A21" s="32" t="s">
        <v>23</v>
      </c>
      <c r="B21" s="33"/>
      <c r="C21" s="34"/>
      <c r="D21" s="36">
        <v>97</v>
      </c>
      <c r="E21" s="36">
        <v>33</v>
      </c>
      <c r="F21" s="36">
        <v>69</v>
      </c>
      <c r="G21" s="36">
        <v>96</v>
      </c>
      <c r="H21" s="36">
        <v>116</v>
      </c>
      <c r="I21" s="36">
        <v>96</v>
      </c>
      <c r="J21" s="36">
        <v>131</v>
      </c>
      <c r="K21" s="36">
        <v>138</v>
      </c>
      <c r="L21" s="36">
        <v>124</v>
      </c>
      <c r="M21" s="35">
        <f>100*D21/D$16</f>
        <v>0.28700772257892715</v>
      </c>
      <c r="N21" s="35">
        <f>100*E21/E$16</f>
        <v>0.17950391644908617</v>
      </c>
      <c r="O21" s="35">
        <f t="shared" si="3"/>
        <v>0.2089642640823743</v>
      </c>
      <c r="P21" s="35">
        <f t="shared" si="3"/>
        <v>0.24033647105948328</v>
      </c>
      <c r="Q21" s="35">
        <f t="shared" si="3"/>
        <v>0.2712054615168802</v>
      </c>
      <c r="R21" s="37">
        <f t="shared" si="3"/>
        <v>0.2656924609764198</v>
      </c>
      <c r="S21" s="37">
        <f t="shared" si="3"/>
        <v>0.5451745807149694</v>
      </c>
      <c r="T21" s="37">
        <f t="shared" si="3"/>
        <v>0.49749450232524606</v>
      </c>
      <c r="U21" s="37">
        <f t="shared" si="3"/>
        <v>0.6325562413916237</v>
      </c>
      <c r="V21" s="6"/>
    </row>
    <row r="22" spans="1:22" ht="18" customHeight="1">
      <c r="A22" s="11">
        <v>2008</v>
      </c>
      <c r="B22" s="11"/>
      <c r="C22" s="12"/>
      <c r="D22" s="9" t="s">
        <v>27</v>
      </c>
      <c r="E22" s="10"/>
      <c r="F22" s="10"/>
      <c r="G22" s="10"/>
      <c r="H22" s="10"/>
      <c r="I22" s="10"/>
      <c r="J22" s="10"/>
      <c r="K22" s="10"/>
      <c r="L22" s="13"/>
      <c r="M22" s="9" t="s">
        <v>28</v>
      </c>
      <c r="N22" s="10"/>
      <c r="O22" s="10"/>
      <c r="P22" s="10"/>
      <c r="Q22" s="10"/>
      <c r="R22" s="10"/>
      <c r="S22" s="10"/>
      <c r="T22" s="10"/>
      <c r="U22" s="13"/>
      <c r="V22" s="17" t="s">
        <v>29</v>
      </c>
    </row>
    <row r="23" spans="1:22" ht="18" customHeight="1">
      <c r="A23" s="18" t="s">
        <v>17</v>
      </c>
      <c r="B23" s="19"/>
      <c r="C23" s="20"/>
      <c r="D23" s="21">
        <v>120770</v>
      </c>
      <c r="E23" s="22">
        <v>8227</v>
      </c>
      <c r="F23" s="22">
        <v>20208</v>
      </c>
      <c r="G23" s="22">
        <v>22834</v>
      </c>
      <c r="H23" s="22">
        <v>25614</v>
      </c>
      <c r="I23" s="22">
        <v>19826</v>
      </c>
      <c r="J23" s="22">
        <v>24062</v>
      </c>
      <c r="K23" s="22">
        <v>12580</v>
      </c>
      <c r="L23" s="22">
        <v>11481</v>
      </c>
      <c r="M23" s="24"/>
      <c r="N23" s="24"/>
      <c r="O23" s="24"/>
      <c r="P23" s="24"/>
      <c r="Q23" s="24"/>
      <c r="R23" s="24"/>
      <c r="S23" s="24"/>
      <c r="T23" s="24"/>
      <c r="U23" s="24"/>
      <c r="V23" s="25"/>
    </row>
    <row r="24" spans="1:22" ht="18" customHeight="1">
      <c r="A24" s="26" t="s">
        <v>18</v>
      </c>
      <c r="B24" s="19"/>
      <c r="C24" s="20"/>
      <c r="D24" s="22">
        <v>50486</v>
      </c>
      <c r="E24" s="22">
        <v>29325</v>
      </c>
      <c r="F24" s="22">
        <v>48159</v>
      </c>
      <c r="G24" s="22">
        <v>58808</v>
      </c>
      <c r="H24" s="22">
        <v>61179</v>
      </c>
      <c r="I24" s="22">
        <v>54783</v>
      </c>
      <c r="J24" s="22">
        <v>36844</v>
      </c>
      <c r="K24" s="22">
        <v>41433</v>
      </c>
      <c r="L24" s="22">
        <v>31692</v>
      </c>
      <c r="M24" s="27">
        <f>100*D24/D$24</f>
        <v>100</v>
      </c>
      <c r="N24" s="27">
        <f>100*E24/E$24</f>
        <v>100</v>
      </c>
      <c r="O24" s="27">
        <f aca="true" t="shared" si="4" ref="O24:U25">100*F24/F$24</f>
        <v>100</v>
      </c>
      <c r="P24" s="27">
        <f t="shared" si="4"/>
        <v>100</v>
      </c>
      <c r="Q24" s="27">
        <f t="shared" si="4"/>
        <v>100</v>
      </c>
      <c r="R24" s="27">
        <f t="shared" si="4"/>
        <v>100</v>
      </c>
      <c r="S24" s="27">
        <f t="shared" si="4"/>
        <v>100</v>
      </c>
      <c r="T24" s="27">
        <f t="shared" si="4"/>
        <v>100</v>
      </c>
      <c r="U24" s="27">
        <f t="shared" si="4"/>
        <v>100</v>
      </c>
      <c r="V24" s="25"/>
    </row>
    <row r="25" spans="1:22" ht="18" customHeight="1">
      <c r="A25" s="29" t="s">
        <v>19</v>
      </c>
      <c r="B25" s="30"/>
      <c r="C25" s="31"/>
      <c r="D25" s="22">
        <v>2976</v>
      </c>
      <c r="E25" s="22">
        <v>682</v>
      </c>
      <c r="F25" s="22">
        <v>1737</v>
      </c>
      <c r="G25" s="22">
        <v>2499</v>
      </c>
      <c r="H25" s="22">
        <v>2930</v>
      </c>
      <c r="I25" s="22">
        <v>3825</v>
      </c>
      <c r="J25" s="22">
        <v>4605</v>
      </c>
      <c r="K25" s="22">
        <v>4779</v>
      </c>
      <c r="L25" s="22">
        <v>4413</v>
      </c>
      <c r="M25" s="27">
        <f>100*D25/D$24</f>
        <v>5.894703482153468</v>
      </c>
      <c r="N25" s="27">
        <f>100*E25/E$24</f>
        <v>2.3256606990622335</v>
      </c>
      <c r="O25" s="27">
        <f t="shared" si="4"/>
        <v>3.60680246682863</v>
      </c>
      <c r="P25" s="27">
        <f t="shared" si="4"/>
        <v>4.249421847367705</v>
      </c>
      <c r="Q25" s="27">
        <f t="shared" si="4"/>
        <v>4.789225060886905</v>
      </c>
      <c r="R25" s="27">
        <f t="shared" si="4"/>
        <v>6.982092985050107</v>
      </c>
      <c r="S25" s="27">
        <f t="shared" si="4"/>
        <v>12.498642926935187</v>
      </c>
      <c r="T25" s="27">
        <f t="shared" si="4"/>
        <v>11.53428426616465</v>
      </c>
      <c r="U25" s="27">
        <f t="shared" si="4"/>
        <v>13.924649753881106</v>
      </c>
      <c r="V25" s="25"/>
    </row>
    <row r="26" spans="1:22" ht="12.75" customHeight="1">
      <c r="A26" s="32" t="s">
        <v>20</v>
      </c>
      <c r="B26" s="33"/>
      <c r="C26" s="34"/>
      <c r="D26" s="22">
        <v>1653</v>
      </c>
      <c r="E26" s="22">
        <v>389</v>
      </c>
      <c r="F26" s="22">
        <v>983</v>
      </c>
      <c r="G26" s="22">
        <v>1341</v>
      </c>
      <c r="H26" s="22">
        <v>1523</v>
      </c>
      <c r="I26" s="22">
        <v>1945</v>
      </c>
      <c r="J26" s="22">
        <v>2844</v>
      </c>
      <c r="K26" s="22">
        <v>2901</v>
      </c>
      <c r="L26" s="22">
        <v>2783</v>
      </c>
      <c r="M26" s="27">
        <f>100*D27/D$24</f>
        <v>1.4400031691954205</v>
      </c>
      <c r="N26" s="27">
        <f>100*E27/E$24</f>
        <v>0.4876385336743393</v>
      </c>
      <c r="O26" s="27">
        <f aca="true" t="shared" si="5" ref="O26:U26">100*F27/F$24</f>
        <v>0.9800867958221724</v>
      </c>
      <c r="P26" s="27">
        <f t="shared" si="5"/>
        <v>1.209019181063801</v>
      </c>
      <c r="Q26" s="27">
        <f t="shared" si="5"/>
        <v>1.3697510583697021</v>
      </c>
      <c r="R26" s="27">
        <f t="shared" si="5"/>
        <v>1.8655422302539109</v>
      </c>
      <c r="S26" s="27">
        <f t="shared" si="5"/>
        <v>2.152317880794702</v>
      </c>
      <c r="T26" s="27">
        <f t="shared" si="5"/>
        <v>2.0587454444524895</v>
      </c>
      <c r="U26" s="27">
        <f t="shared" si="5"/>
        <v>2.2971096806765114</v>
      </c>
      <c r="V26" s="25"/>
    </row>
    <row r="27" spans="1:22" ht="12.75" customHeight="1">
      <c r="A27" s="32" t="s">
        <v>21</v>
      </c>
      <c r="B27" s="33"/>
      <c r="C27" s="34"/>
      <c r="D27" s="22">
        <v>727</v>
      </c>
      <c r="E27" s="22">
        <v>143</v>
      </c>
      <c r="F27" s="22">
        <v>472</v>
      </c>
      <c r="G27" s="22">
        <v>711</v>
      </c>
      <c r="H27" s="22">
        <v>838</v>
      </c>
      <c r="I27" s="22">
        <v>1022</v>
      </c>
      <c r="J27" s="22">
        <v>793</v>
      </c>
      <c r="K27" s="22">
        <v>853</v>
      </c>
      <c r="L27" s="22">
        <v>728</v>
      </c>
      <c r="M27" s="27">
        <f aca="true" t="shared" si="6" ref="M27:U29">100*D27/D$24</f>
        <v>1.4400031691954205</v>
      </c>
      <c r="N27" s="27">
        <f t="shared" si="6"/>
        <v>0.4876385336743393</v>
      </c>
      <c r="O27" s="27">
        <f t="shared" si="6"/>
        <v>0.9800867958221724</v>
      </c>
      <c r="P27" s="27">
        <f t="shared" si="6"/>
        <v>1.209019181063801</v>
      </c>
      <c r="Q27" s="27">
        <f t="shared" si="6"/>
        <v>1.3697510583697021</v>
      </c>
      <c r="R27" s="27">
        <f t="shared" si="6"/>
        <v>1.8655422302539109</v>
      </c>
      <c r="S27" s="27">
        <f t="shared" si="6"/>
        <v>2.152317880794702</v>
      </c>
      <c r="T27" s="27">
        <f t="shared" si="6"/>
        <v>2.0587454444524895</v>
      </c>
      <c r="U27" s="27">
        <f t="shared" si="6"/>
        <v>2.2971096806765114</v>
      </c>
      <c r="V27" s="25"/>
    </row>
    <row r="28" spans="1:22" ht="12.75" customHeight="1">
      <c r="A28" s="32" t="s">
        <v>22</v>
      </c>
      <c r="B28" s="33"/>
      <c r="C28" s="34"/>
      <c r="D28" s="22">
        <v>482</v>
      </c>
      <c r="E28" s="22">
        <v>117</v>
      </c>
      <c r="F28" s="22">
        <v>215</v>
      </c>
      <c r="G28" s="22">
        <v>349</v>
      </c>
      <c r="H28" s="22">
        <v>432</v>
      </c>
      <c r="I28" s="22">
        <v>714</v>
      </c>
      <c r="J28" s="22">
        <v>821</v>
      </c>
      <c r="K28" s="22">
        <v>880</v>
      </c>
      <c r="L28" s="22">
        <v>756</v>
      </c>
      <c r="M28" s="27">
        <f t="shared" si="6"/>
        <v>0.954720120429426</v>
      </c>
      <c r="N28" s="27">
        <f t="shared" si="6"/>
        <v>0.3989769820971867</v>
      </c>
      <c r="O28" s="27">
        <f t="shared" si="6"/>
        <v>0.4464378413173031</v>
      </c>
      <c r="P28" s="27">
        <f t="shared" si="6"/>
        <v>0.5934566725615562</v>
      </c>
      <c r="Q28" s="27">
        <f t="shared" si="6"/>
        <v>0.7061246506154073</v>
      </c>
      <c r="R28" s="27">
        <f t="shared" si="6"/>
        <v>1.30332402387602</v>
      </c>
      <c r="S28" s="27">
        <f t="shared" si="6"/>
        <v>2.2283139724242753</v>
      </c>
      <c r="T28" s="27">
        <f t="shared" si="6"/>
        <v>2.1239108922839285</v>
      </c>
      <c r="U28" s="27">
        <f t="shared" si="6"/>
        <v>2.3854600530102235</v>
      </c>
      <c r="V28" s="25"/>
    </row>
    <row r="29" spans="1:22" ht="12.75" customHeight="1">
      <c r="A29" s="32" t="s">
        <v>23</v>
      </c>
      <c r="B29" s="33"/>
      <c r="C29" s="34"/>
      <c r="D29" s="36">
        <v>114</v>
      </c>
      <c r="E29" s="36">
        <v>33</v>
      </c>
      <c r="F29" s="36">
        <v>67</v>
      </c>
      <c r="G29" s="36">
        <v>98</v>
      </c>
      <c r="H29" s="36">
        <v>138</v>
      </c>
      <c r="I29" s="36">
        <v>144</v>
      </c>
      <c r="J29" s="36">
        <v>145</v>
      </c>
      <c r="K29" s="36">
        <v>145</v>
      </c>
      <c r="L29" s="36">
        <v>146</v>
      </c>
      <c r="M29" s="35">
        <f t="shared" si="6"/>
        <v>0.22580517371152398</v>
      </c>
      <c r="N29" s="35">
        <f t="shared" si="6"/>
        <v>0.11253196930946291</v>
      </c>
      <c r="O29" s="35">
        <f t="shared" si="6"/>
        <v>0.13912249008492703</v>
      </c>
      <c r="P29" s="35">
        <f t="shared" si="6"/>
        <v>0.16664399401441982</v>
      </c>
      <c r="Q29" s="35">
        <f t="shared" si="6"/>
        <v>0.22556759672436621</v>
      </c>
      <c r="R29" s="35">
        <f t="shared" si="6"/>
        <v>0.2628552653195334</v>
      </c>
      <c r="S29" s="35">
        <f t="shared" si="6"/>
        <v>0.39355118879600476</v>
      </c>
      <c r="T29" s="35">
        <f t="shared" si="6"/>
        <v>0.34996259020587456</v>
      </c>
      <c r="U29" s="35">
        <f t="shared" si="6"/>
        <v>0.46068408431149815</v>
      </c>
      <c r="V29" s="6"/>
    </row>
    <row r="30" spans="1:22" ht="18" customHeight="1">
      <c r="A30" s="8"/>
      <c r="B30" s="8"/>
      <c r="C30" s="8"/>
      <c r="D30" s="9" t="s">
        <v>30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3"/>
      <c r="V30" s="14" t="s">
        <v>31</v>
      </c>
    </row>
    <row r="31" spans="1:22" ht="12.75" customHeight="1">
      <c r="A31" s="32">
        <v>1984</v>
      </c>
      <c r="B31" s="33"/>
      <c r="C31" s="34"/>
      <c r="D31" s="38">
        <f>100*D9/$B$46</f>
        <v>1889.2390814948221</v>
      </c>
      <c r="E31" s="38">
        <f aca="true" t="shared" si="7" ref="E31:L31">100*E9/$B$46</f>
        <v>668.1674921206663</v>
      </c>
      <c r="F31" s="38">
        <f t="shared" si="7"/>
        <v>1343.5389464205314</v>
      </c>
      <c r="G31" s="38">
        <f t="shared" si="7"/>
        <v>1757.7667717244485</v>
      </c>
      <c r="H31" s="38">
        <f t="shared" si="7"/>
        <v>2242.2332282755515</v>
      </c>
      <c r="I31" s="38">
        <f t="shared" si="7"/>
        <v>2260.243133723548</v>
      </c>
      <c r="J31" s="38">
        <f t="shared" si="7"/>
        <v>2688.0791935844577</v>
      </c>
      <c r="K31" s="38">
        <f t="shared" si="7"/>
        <v>2674.470959027465</v>
      </c>
      <c r="L31" s="38">
        <f t="shared" si="7"/>
        <v>2708.6897793786584</v>
      </c>
      <c r="M31" s="39" t="s">
        <v>32</v>
      </c>
      <c r="N31" s="39" t="s">
        <v>32</v>
      </c>
      <c r="O31" s="39" t="s">
        <v>32</v>
      </c>
      <c r="P31" s="39" t="s">
        <v>32</v>
      </c>
      <c r="Q31" s="39" t="s">
        <v>32</v>
      </c>
      <c r="R31" s="39" t="s">
        <v>32</v>
      </c>
      <c r="S31" s="39" t="s">
        <v>32</v>
      </c>
      <c r="T31" s="39" t="s">
        <v>32</v>
      </c>
      <c r="U31" s="39" t="s">
        <v>32</v>
      </c>
      <c r="V31" s="40"/>
    </row>
    <row r="32" spans="1:22" ht="12.75" customHeight="1">
      <c r="A32" s="32">
        <v>1996</v>
      </c>
      <c r="B32" s="33"/>
      <c r="C32" s="34"/>
      <c r="D32" s="23">
        <f>100*D17/$B$47</f>
        <v>2305.1977651303023</v>
      </c>
      <c r="E32" s="23">
        <f aca="true" t="shared" si="8" ref="E32:L32">100*E17/$B$47</f>
        <v>502.71544482502634</v>
      </c>
      <c r="F32" s="23">
        <f t="shared" si="8"/>
        <v>1457.3538413450894</v>
      </c>
      <c r="G32" s="23">
        <f t="shared" si="8"/>
        <v>2087.701704804449</v>
      </c>
      <c r="H32" s="23">
        <f t="shared" si="8"/>
        <v>2393.7590352031048</v>
      </c>
      <c r="I32" s="23">
        <f t="shared" si="8"/>
        <v>2817.0298112863525</v>
      </c>
      <c r="J32" s="23">
        <f t="shared" si="8"/>
        <v>3593.2432960420924</v>
      </c>
      <c r="K32" s="23">
        <f t="shared" si="8"/>
        <v>3431.7492153210997</v>
      </c>
      <c r="L32" s="23">
        <f t="shared" si="8"/>
        <v>3787.2966672310276</v>
      </c>
      <c r="M32" s="39" t="s">
        <v>32</v>
      </c>
      <c r="N32" s="39" t="s">
        <v>32</v>
      </c>
      <c r="O32" s="39" t="s">
        <v>32</v>
      </c>
      <c r="P32" s="39" t="s">
        <v>32</v>
      </c>
      <c r="Q32" s="39" t="s">
        <v>32</v>
      </c>
      <c r="R32" s="39" t="s">
        <v>32</v>
      </c>
      <c r="S32" s="39" t="s">
        <v>32</v>
      </c>
      <c r="T32" s="39" t="s">
        <v>32</v>
      </c>
      <c r="U32" s="39" t="s">
        <v>32</v>
      </c>
      <c r="V32" s="40"/>
    </row>
    <row r="33" spans="1:22" ht="12.75" customHeight="1">
      <c r="A33" s="41">
        <v>2008</v>
      </c>
      <c r="B33" s="42"/>
      <c r="C33" s="43"/>
      <c r="D33" s="44">
        <f>100*D25/$B$48</f>
        <v>2998.9116852755046</v>
      </c>
      <c r="E33" s="44">
        <f aca="true" t="shared" si="9" ref="E33:L33">100*E25/$B$48</f>
        <v>687.2505945423031</v>
      </c>
      <c r="F33" s="44">
        <f t="shared" si="9"/>
        <v>1750.3728485630213</v>
      </c>
      <c r="G33" s="44">
        <f t="shared" si="9"/>
        <v>2518.2393486234832</v>
      </c>
      <c r="H33" s="44">
        <f t="shared" si="9"/>
        <v>2952.5575396025633</v>
      </c>
      <c r="I33" s="44">
        <f t="shared" si="9"/>
        <v>3854.4479825869644</v>
      </c>
      <c r="J33" s="44">
        <f t="shared" si="9"/>
        <v>4640.453061389012</v>
      </c>
      <c r="K33" s="44">
        <f t="shared" si="9"/>
        <v>4815.792655891007</v>
      </c>
      <c r="L33" s="44">
        <f t="shared" si="9"/>
        <v>4446.974888145431</v>
      </c>
      <c r="M33" s="45" t="s">
        <v>32</v>
      </c>
      <c r="N33" s="45" t="s">
        <v>32</v>
      </c>
      <c r="O33" s="45" t="s">
        <v>32</v>
      </c>
      <c r="P33" s="45" t="s">
        <v>32</v>
      </c>
      <c r="Q33" s="45" t="s">
        <v>32</v>
      </c>
      <c r="R33" s="45" t="s">
        <v>32</v>
      </c>
      <c r="S33" s="45" t="s">
        <v>32</v>
      </c>
      <c r="T33" s="45" t="s">
        <v>32</v>
      </c>
      <c r="U33" s="45" t="s">
        <v>32</v>
      </c>
      <c r="V33" s="46"/>
    </row>
    <row r="34" spans="1:22" s="49" customFormat="1" ht="18" customHeight="1">
      <c r="A34" s="47" t="s">
        <v>33</v>
      </c>
      <c r="B34" s="48">
        <v>41535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1" s="52" customFormat="1" ht="24.75" customHeight="1">
      <c r="A35" s="50" t="s">
        <v>34</v>
      </c>
      <c r="B35" s="51" t="s">
        <v>35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  <row r="36" spans="1:22" ht="18" customHeight="1">
      <c r="A36" s="53" t="s">
        <v>36</v>
      </c>
      <c r="B36" s="53"/>
      <c r="C36" s="53"/>
      <c r="D36" s="54"/>
      <c r="E36" s="55"/>
      <c r="F36" s="55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3" ht="18" customHeight="1">
      <c r="A37" s="56" t="s">
        <v>16</v>
      </c>
      <c r="B37" s="57" t="s">
        <v>37</v>
      </c>
      <c r="C37" s="57"/>
    </row>
    <row r="38" spans="1:3" ht="18" customHeight="1">
      <c r="A38" s="56" t="s">
        <v>26</v>
      </c>
      <c r="B38" s="57" t="s">
        <v>38</v>
      </c>
      <c r="C38" s="57"/>
    </row>
    <row r="39" spans="1:3" ht="18" customHeight="1">
      <c r="A39" s="56" t="s">
        <v>29</v>
      </c>
      <c r="B39" s="57" t="s">
        <v>39</v>
      </c>
      <c r="C39" s="57"/>
    </row>
    <row r="40" spans="1:3" ht="18" customHeight="1">
      <c r="A40" s="56" t="s">
        <v>31</v>
      </c>
      <c r="B40" s="57" t="s">
        <v>40</v>
      </c>
      <c r="C40" s="57"/>
    </row>
    <row r="41" spans="1:22" s="59" customFormat="1" ht="19.5" customHeight="1">
      <c r="A41" s="58" t="s">
        <v>41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4"/>
    </row>
    <row r="42" spans="1:14" s="63" customFormat="1" ht="18.75" customHeight="1">
      <c r="A42" s="60" t="s">
        <v>42</v>
      </c>
      <c r="B42" s="61" t="s">
        <v>43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2"/>
      <c r="N42" s="62"/>
    </row>
    <row r="43" spans="1:13" s="63" customFormat="1" ht="18.75" customHeight="1">
      <c r="A43" s="64"/>
      <c r="B43" s="2">
        <f>K7/J7</f>
        <v>0.6023172506436807</v>
      </c>
      <c r="C43" s="2" t="s">
        <v>44</v>
      </c>
      <c r="D43" s="65"/>
      <c r="E43" s="65"/>
      <c r="F43" s="65"/>
      <c r="G43" s="65"/>
      <c r="H43" s="65"/>
      <c r="I43" s="65"/>
      <c r="J43" s="65"/>
      <c r="K43" s="65"/>
      <c r="L43" s="65"/>
      <c r="M43" s="66"/>
    </row>
    <row r="44" spans="1:3" ht="18" customHeight="1">
      <c r="A44" s="56"/>
      <c r="B44" s="2">
        <f>L7/J7</f>
        <v>0.39768274935631925</v>
      </c>
      <c r="C44" s="2" t="s">
        <v>45</v>
      </c>
    </row>
    <row r="45" spans="1:13" s="63" customFormat="1" ht="18.75" customHeight="1">
      <c r="A45" s="67" t="s">
        <v>46</v>
      </c>
      <c r="B45" s="61" t="s">
        <v>47</v>
      </c>
      <c r="C45" s="61"/>
      <c r="D45" s="68"/>
      <c r="E45" s="68"/>
      <c r="F45" s="68"/>
      <c r="G45" s="68"/>
      <c r="H45" s="68"/>
      <c r="I45" s="68"/>
      <c r="J45" s="68"/>
      <c r="K45" s="68"/>
      <c r="L45" s="68"/>
      <c r="M45" s="66"/>
    </row>
    <row r="46" spans="1:13" s="63" customFormat="1" ht="18.75" customHeight="1">
      <c r="A46" s="64"/>
      <c r="B46" s="69">
        <v>55.525</v>
      </c>
      <c r="C46" s="70">
        <v>1984</v>
      </c>
      <c r="D46" s="65"/>
      <c r="E46" s="65"/>
      <c r="F46" s="65"/>
      <c r="G46" s="65"/>
      <c r="H46" s="65"/>
      <c r="I46" s="65"/>
      <c r="J46" s="65"/>
      <c r="K46" s="65"/>
      <c r="L46" s="65"/>
      <c r="M46" s="66"/>
    </row>
    <row r="47" spans="1:3" ht="18" customHeight="1">
      <c r="A47" s="56"/>
      <c r="B47" s="69">
        <v>76.783</v>
      </c>
      <c r="C47" s="70">
        <v>1996</v>
      </c>
    </row>
    <row r="48" spans="1:3" ht="18" customHeight="1">
      <c r="A48" s="56"/>
      <c r="B48" s="69">
        <v>99.236</v>
      </c>
      <c r="C48" s="70">
        <v>2008</v>
      </c>
    </row>
    <row r="49" spans="1:22" ht="18" customHeight="1">
      <c r="A49" s="53" t="s">
        <v>48</v>
      </c>
      <c r="B49" s="53"/>
      <c r="C49" s="54"/>
      <c r="D49" s="55"/>
      <c r="E49" s="55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1:22" s="72" customFormat="1" ht="24.75" customHeight="1">
      <c r="A50" s="56" t="s">
        <v>49</v>
      </c>
      <c r="B50" s="71" t="s">
        <v>50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</row>
    <row r="51" spans="1:22" s="72" customFormat="1" ht="24.75" customHeight="1">
      <c r="A51" s="56" t="s">
        <v>51</v>
      </c>
      <c r="B51" s="73" t="s">
        <v>52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s="72" customFormat="1" ht="24.75" customHeight="1">
      <c r="A52" s="56" t="s">
        <v>53</v>
      </c>
      <c r="B52" s="71" t="s">
        <v>54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</row>
    <row r="53" spans="1:22" s="72" customFormat="1" ht="24.75" customHeight="1">
      <c r="A53" s="56" t="s">
        <v>55</v>
      </c>
      <c r="B53" s="71" t="s">
        <v>56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</row>
    <row r="54" spans="1:5" ht="18">
      <c r="A54" s="74" t="s">
        <v>57</v>
      </c>
      <c r="B54" s="74"/>
      <c r="C54" s="74"/>
      <c r="D54" s="74"/>
      <c r="E54" s="74"/>
    </row>
  </sheetData>
  <sheetProtection/>
  <mergeCells count="47">
    <mergeCell ref="B52:V52"/>
    <mergeCell ref="B53:V53"/>
    <mergeCell ref="A54:E54"/>
    <mergeCell ref="B35:U35"/>
    <mergeCell ref="A41:U41"/>
    <mergeCell ref="B42:L42"/>
    <mergeCell ref="B45:C45"/>
    <mergeCell ref="B50:V50"/>
    <mergeCell ref="B51:V51"/>
    <mergeCell ref="D30:U30"/>
    <mergeCell ref="V30:V33"/>
    <mergeCell ref="A31:C31"/>
    <mergeCell ref="A32:C32"/>
    <mergeCell ref="A33:C33"/>
    <mergeCell ref="B34:V34"/>
    <mergeCell ref="A22:C22"/>
    <mergeCell ref="D22:L22"/>
    <mergeCell ref="M22:U22"/>
    <mergeCell ref="V22:V29"/>
    <mergeCell ref="A25:C25"/>
    <mergeCell ref="A26:C26"/>
    <mergeCell ref="A27:C27"/>
    <mergeCell ref="A28:C28"/>
    <mergeCell ref="A29:C29"/>
    <mergeCell ref="M14:U14"/>
    <mergeCell ref="V14:V21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D14:L14"/>
    <mergeCell ref="A1:R1"/>
    <mergeCell ref="A3:C4"/>
    <mergeCell ref="D3:U3"/>
    <mergeCell ref="V3:V4"/>
    <mergeCell ref="D5:V5"/>
    <mergeCell ref="A6:C6"/>
    <mergeCell ref="D6:L6"/>
    <mergeCell ref="M6:U6"/>
    <mergeCell ref="V6:V13"/>
    <mergeCell ref="A9:C9"/>
  </mergeCells>
  <printOptions/>
  <pageMargins left="0.7" right="0.7" top="0.75" bottom="0.75" header="0.3" footer="0.3"/>
  <pageSetup orientation="landscape" scale="77" r:id="rId1"/>
  <rowBreaks count="1" manualBreakCount="1">
    <brk id="48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7Copy</dc:creator>
  <cp:keywords/>
  <dc:description/>
  <cp:lastModifiedBy>7Copy</cp:lastModifiedBy>
  <dcterms:created xsi:type="dcterms:W3CDTF">2013-09-20T01:39:20Z</dcterms:created>
  <dcterms:modified xsi:type="dcterms:W3CDTF">2013-09-20T01:40:01Z</dcterms:modified>
  <cp:category/>
  <cp:version/>
  <cp:contentType/>
  <cp:contentStatus/>
</cp:coreProperties>
</file>