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195" windowHeight="5955" activeTab="0"/>
  </bookViews>
  <sheets>
    <sheet name="Table 6.1" sheetId="1" r:id="rId1"/>
  </sheets>
  <externalReferences>
    <externalReference r:id="rId4"/>
    <externalReference r:id="rId5"/>
  </externalReferences>
  <definedNames>
    <definedName name="_Fill" hidden="1">#REF!</definedName>
    <definedName name="_Parse_Out" localSheetId="0" hidden="1">'[2]Medicare 1999'!#REF!</definedName>
    <definedName name="_Parse_Out" hidden="1">'[2]Medicare 1999'!#REF!</definedName>
    <definedName name="_xlnm.Print_Area" localSheetId="0">'Table 6.1'!$A$1:$Q$195</definedName>
    <definedName name="_xlnm.Print_Titles">#N/A</definedName>
  </definedNames>
  <calcPr fullCalcOnLoad="1"/>
</workbook>
</file>

<file path=xl/sharedStrings.xml><?xml version="1.0" encoding="utf-8"?>
<sst xmlns="http://schemas.openxmlformats.org/spreadsheetml/2006/main" count="324" uniqueCount="233">
  <si>
    <t>Table 6.1. Distribution of Consumption Expenditures, 1929, 1969, 2008-2010</t>
  </si>
  <si>
    <t>YEAR</t>
  </si>
  <si>
    <t>CONSUMPTION EXPENDITURES (BILLIONS OF DOLLARS)</t>
  </si>
  <si>
    <t>SHARE OF HOUSEHOLD CONSUMPTION EXPENDITURES</t>
  </si>
  <si>
    <t>NOTES</t>
  </si>
  <si>
    <t>Personal consumption expenditures</t>
  </si>
  <si>
    <t xml:space="preserve">Household consumption expenditures </t>
  </si>
  <si>
    <t>[A]</t>
  </si>
  <si>
    <t>Food</t>
  </si>
  <si>
    <t>[B]</t>
  </si>
  <si>
    <t xml:space="preserve">    Food and nonalcoholic beverages purchased for off-premises consumption</t>
  </si>
  <si>
    <t xml:space="preserve">    Alcoholic beverages purchased for off-premises consumption</t>
  </si>
  <si>
    <t>---</t>
  </si>
  <si>
    <t>NA</t>
  </si>
  <si>
    <t xml:space="preserve">    Food produced and consumed on farms</t>
  </si>
  <si>
    <t xml:space="preserve">    Food services</t>
  </si>
  <si>
    <t xml:space="preserve">      Purchased meals and beverages </t>
  </si>
  <si>
    <t>[C]</t>
  </si>
  <si>
    <t xml:space="preserve">      Food furnished to employees (including military)</t>
  </si>
  <si>
    <t>Clothing</t>
  </si>
  <si>
    <t>[D]</t>
  </si>
  <si>
    <t xml:space="preserve">    Clothing</t>
  </si>
  <si>
    <t xml:space="preserve">      Garments</t>
  </si>
  <si>
    <t xml:space="preserve">        Women's and girls' clothing</t>
  </si>
  <si>
    <t xml:space="preserve">        Men's and boys' clothing</t>
  </si>
  <si>
    <t xml:space="preserve">        Children's and infants' clothing</t>
  </si>
  <si>
    <t xml:space="preserve">      Other clothing materials</t>
  </si>
  <si>
    <t xml:space="preserve">      Cleaning, repair, and rental of clothing</t>
  </si>
  <si>
    <t xml:space="preserve">        Laundry and dry cleaning services</t>
  </si>
  <si>
    <t xml:space="preserve">        Clothing repair, rental, and alterations</t>
  </si>
  <si>
    <t xml:space="preserve">    Footwear </t>
  </si>
  <si>
    <t>[E]</t>
  </si>
  <si>
    <t>Shelter</t>
  </si>
  <si>
    <t>[F]</t>
  </si>
  <si>
    <t xml:space="preserve">    Housing</t>
  </si>
  <si>
    <t xml:space="preserve">      Rental of tenant-occupied nonfarm housing </t>
  </si>
  <si>
    <t>[G]</t>
  </si>
  <si>
    <t xml:space="preserve">      Imputed rental of owner-occupied nonfarm housing</t>
  </si>
  <si>
    <t>[H]</t>
  </si>
  <si>
    <t xml:space="preserve">      Rental value of farm dwellings</t>
  </si>
  <si>
    <t xml:space="preserve">      Group housing</t>
  </si>
  <si>
    <t xml:space="preserve">    Household utilities and fuels</t>
  </si>
  <si>
    <t xml:space="preserve">      Water supply and sanitation</t>
  </si>
  <si>
    <t xml:space="preserve">      Electricity, gas, and other fuels</t>
  </si>
  <si>
    <t xml:space="preserve">        Electricity</t>
  </si>
  <si>
    <t xml:space="preserve">        Natural gas</t>
  </si>
  <si>
    <t xml:space="preserve">        Fuel oil and other fuels</t>
  </si>
  <si>
    <t xml:space="preserve">  Furnishings, household equipment, and routine household maintenance</t>
  </si>
  <si>
    <t>[I]</t>
  </si>
  <si>
    <t xml:space="preserve">    Furniture, furnishings, and floor coverings </t>
  </si>
  <si>
    <t>[J]</t>
  </si>
  <si>
    <t xml:space="preserve">    Household textiles</t>
  </si>
  <si>
    <t xml:space="preserve">    Household appliances </t>
  </si>
  <si>
    <t>[K]</t>
  </si>
  <si>
    <t xml:space="preserve">    Glassware, tableware, and household utensils</t>
  </si>
  <si>
    <t>[L]</t>
  </si>
  <si>
    <t xml:space="preserve">    Tools and equipment for house and garden</t>
  </si>
  <si>
    <t xml:space="preserve">    Other household goods and services </t>
  </si>
  <si>
    <t>[M]</t>
  </si>
  <si>
    <t xml:space="preserve">    Accommodations </t>
  </si>
  <si>
    <t>[N]</t>
  </si>
  <si>
    <t xml:space="preserve">Health </t>
  </si>
  <si>
    <t>[O]</t>
  </si>
  <si>
    <t xml:space="preserve">    Medical products, appliances, and equipment</t>
  </si>
  <si>
    <t xml:space="preserve">      Pharmaceutical and other medical products </t>
  </si>
  <si>
    <t>[P]</t>
  </si>
  <si>
    <t xml:space="preserve">        Pharmaceutical products</t>
  </si>
  <si>
    <t xml:space="preserve">        Other medical products</t>
  </si>
  <si>
    <t xml:space="preserve">      Therapeutic appliances and equipment</t>
  </si>
  <si>
    <t xml:space="preserve">    Outpatient services</t>
  </si>
  <si>
    <t xml:space="preserve">      Physician services </t>
  </si>
  <si>
    <t>[Q]</t>
  </si>
  <si>
    <t xml:space="preserve">      Dental services</t>
  </si>
  <si>
    <t xml:space="preserve">      Paramedical services</t>
  </si>
  <si>
    <t xml:space="preserve">        Home health care</t>
  </si>
  <si>
    <t xml:space="preserve">        Medical laboratories</t>
  </si>
  <si>
    <t xml:space="preserve">        Other professional medical services</t>
  </si>
  <si>
    <t>[R]</t>
  </si>
  <si>
    <t xml:space="preserve">    Hospital and nursing home services</t>
  </si>
  <si>
    <t xml:space="preserve">      Hospitals </t>
  </si>
  <si>
    <t>[S]</t>
  </si>
  <si>
    <t xml:space="preserve">      Nursing homes</t>
  </si>
  <si>
    <t>Net health insurance</t>
  </si>
  <si>
    <t xml:space="preserve">        Medical care and hospitalization</t>
  </si>
  <si>
    <t>[T]</t>
  </si>
  <si>
    <t xml:space="preserve">        Income loss</t>
  </si>
  <si>
    <t>[U]</t>
  </si>
  <si>
    <t xml:space="preserve">        Workers' compensation</t>
  </si>
  <si>
    <t>[V]</t>
  </si>
  <si>
    <t>Transportation</t>
  </si>
  <si>
    <t>[W]</t>
  </si>
  <si>
    <t xml:space="preserve">    Motor vehicles</t>
  </si>
  <si>
    <t xml:space="preserve">      New motor vehicles</t>
  </si>
  <si>
    <t xml:space="preserve">      Net purchases of used motor vehicles</t>
  </si>
  <si>
    <t xml:space="preserve">    Motor vehicle operation</t>
  </si>
  <si>
    <t xml:space="preserve">      Motor vehicle parts and accessories</t>
  </si>
  <si>
    <t xml:space="preserve">      Motor vehicle fuels, lubricants, and fluids</t>
  </si>
  <si>
    <t xml:space="preserve">      Motor vehicle maintenance and repair</t>
  </si>
  <si>
    <t xml:space="preserve">      Other motor vehicle services</t>
  </si>
  <si>
    <t xml:space="preserve">    Public transportation</t>
  </si>
  <si>
    <t xml:space="preserve">      Ground transportation \13\</t>
  </si>
  <si>
    <t>[X]</t>
  </si>
  <si>
    <t xml:space="preserve">      Air transportation</t>
  </si>
  <si>
    <t xml:space="preserve">      Water transportation</t>
  </si>
  <si>
    <t>Communication</t>
  </si>
  <si>
    <t>[Y]</t>
  </si>
  <si>
    <t xml:space="preserve">    Telephone and facsimile equipment</t>
  </si>
  <si>
    <t xml:space="preserve">    Postal and delivery services</t>
  </si>
  <si>
    <t xml:space="preserve">      First-class postal service by U.S. Postal Service (USPS)</t>
  </si>
  <si>
    <t xml:space="preserve">      Other delivery services (by non-USPS facilities)</t>
  </si>
  <si>
    <t xml:space="preserve">    Telecommunication services</t>
  </si>
  <si>
    <t xml:space="preserve">    Internet access</t>
  </si>
  <si>
    <t>Recreation</t>
  </si>
  <si>
    <t>[Z]</t>
  </si>
  <si>
    <t xml:space="preserve">    Video and audio equipment, computers, and related services</t>
  </si>
  <si>
    <t xml:space="preserve">      Video and audio equipment</t>
  </si>
  <si>
    <t xml:space="preserve">      Information processing equipment</t>
  </si>
  <si>
    <t xml:space="preserve">      Services related to video and audio goods and computers</t>
  </si>
  <si>
    <t xml:space="preserve">    Sports and recreational goods and related services</t>
  </si>
  <si>
    <t xml:space="preserve">      Sports and recreational vehicles</t>
  </si>
  <si>
    <t xml:space="preserve">      Other sporting and recreational goods</t>
  </si>
  <si>
    <t xml:space="preserve">      Maintenance and repair of recreational vehicles and sports equipment</t>
  </si>
  <si>
    <t xml:space="preserve">    Membership clubs, sports centers, parks, theaters, and museums</t>
  </si>
  <si>
    <t xml:space="preserve">      Membership clubs and participant sports centers</t>
  </si>
  <si>
    <t xml:space="preserve">      Amusements parks, campgrounds, and related recreational services</t>
  </si>
  <si>
    <t xml:space="preserve">      Admissions to specified spectator amusements</t>
  </si>
  <si>
    <t xml:space="preserve">        Motion picture theaters</t>
  </si>
  <si>
    <t xml:space="preserve">        Live entertainment, excluding sports</t>
  </si>
  <si>
    <t xml:space="preserve">        Spectator sports</t>
  </si>
  <si>
    <t xml:space="preserve">      Museums and libraries</t>
  </si>
  <si>
    <t xml:space="preserve">    Magazines, newspapers, books, and stationery</t>
  </si>
  <si>
    <t xml:space="preserve">    Gambling</t>
  </si>
  <si>
    <t xml:space="preserve">    Pets, pet products, and related services</t>
  </si>
  <si>
    <t xml:space="preserve">    Photographic goods and services</t>
  </si>
  <si>
    <t xml:space="preserve">    Package tours </t>
  </si>
  <si>
    <t>[AA]</t>
  </si>
  <si>
    <t>Education</t>
  </si>
  <si>
    <t>[AB]</t>
  </si>
  <si>
    <t xml:space="preserve">    Educational books</t>
  </si>
  <si>
    <t xml:space="preserve">    Higher education</t>
  </si>
  <si>
    <t xml:space="preserve">    Nursery, elementary, and secondary schools</t>
  </si>
  <si>
    <t xml:space="preserve">    Commercial and vocational schools </t>
  </si>
  <si>
    <t>[AC]</t>
  </si>
  <si>
    <t>Financial services and insurance</t>
  </si>
  <si>
    <t>[AD]</t>
  </si>
  <si>
    <t xml:space="preserve">    Financial services</t>
  </si>
  <si>
    <t xml:space="preserve">      Financial services furnished without payment</t>
  </si>
  <si>
    <t xml:space="preserve">      Financial service charges, fees, and commissions</t>
  </si>
  <si>
    <t xml:space="preserve">    Insurance</t>
  </si>
  <si>
    <t xml:space="preserve">      Life insurance </t>
  </si>
  <si>
    <t>[AE]</t>
  </si>
  <si>
    <t xml:space="preserve">      Net household insurance </t>
  </si>
  <si>
    <t>[AF]</t>
  </si>
  <si>
    <t xml:space="preserve">      Net motor vehicle and other transportation insurance</t>
  </si>
  <si>
    <t>[AG]</t>
  </si>
  <si>
    <t xml:space="preserve">Personal care </t>
  </si>
  <si>
    <t>[AH]</t>
  </si>
  <si>
    <t>Other goods and services</t>
  </si>
  <si>
    <t>[AI]</t>
  </si>
  <si>
    <t xml:space="preserve">    Personal items </t>
  </si>
  <si>
    <t>[AJ]</t>
  </si>
  <si>
    <t xml:space="preserve">    Social services and religious activities </t>
  </si>
  <si>
    <t>[AK]</t>
  </si>
  <si>
    <t xml:space="preserve">    Professional and other services</t>
  </si>
  <si>
    <t xml:space="preserve">      Legal services</t>
  </si>
  <si>
    <t xml:space="preserve">      Accounting and other business services </t>
  </si>
  <si>
    <t>[AL]</t>
  </si>
  <si>
    <t xml:space="preserve">      Labor organization dues</t>
  </si>
  <si>
    <t xml:space="preserve">      Professional association dues</t>
  </si>
  <si>
    <t xml:space="preserve">      Funeral and burial services</t>
  </si>
  <si>
    <t xml:space="preserve">    Tobacco</t>
  </si>
  <si>
    <t>Net foreign travel and expenditures abroad by U.S. residents</t>
  </si>
  <si>
    <t xml:space="preserve">    Foreign travel by U.S. residents</t>
  </si>
  <si>
    <t xml:space="preserve">    Less: Expenditures in the United States by nonresidents</t>
  </si>
  <si>
    <t xml:space="preserve">    Net expenditures abroad by U.S. residents</t>
  </si>
  <si>
    <t>Final consumption expenditures of nonprofit institutions serving households (NPISHs)</t>
  </si>
  <si>
    <t>[AM]</t>
  </si>
  <si>
    <t xml:space="preserve">  Gross output of nonprofit institutions </t>
  </si>
  <si>
    <t>[AN]</t>
  </si>
  <si>
    <t xml:space="preserve">  Less: Receipts from sales of goods and services by nonprofit institutions </t>
  </si>
  <si>
    <t>[AO]</t>
  </si>
  <si>
    <t>Major Consumption Categories (ranked by spending in 2012)</t>
  </si>
  <si>
    <t>Household consumption expenditures</t>
  </si>
  <si>
    <t>Update:</t>
  </si>
  <si>
    <t>Note:</t>
  </si>
  <si>
    <t>Figures in bold italics estimated by author using sources and methods describes in Notes. Regular bold-faced headers denote sub-totals for components below them (the figures shown for such sub-totals are those reported by NIPA and may not match totals from summing the components due to rounding).</t>
  </si>
  <si>
    <t>Notes:</t>
  </si>
  <si>
    <r>
      <t xml:space="preserve">Consists of household purchases of goods and services from business, government, nonprofit institutions, and the rest of the world. The difference between personal consumption expenditures and household consumption expenditures is that the former includes </t>
    </r>
    <r>
      <rPr>
        <i/>
        <sz val="8"/>
        <rFont val="News Gothic Condensed"/>
        <family val="0"/>
      </rPr>
      <t>final consumption expenditures of nonprofit institutions serving households (NPISHs).</t>
    </r>
  </si>
  <si>
    <r>
      <t xml:space="preserve">This is broader than the regular NIPA category of category </t>
    </r>
    <r>
      <rPr>
        <i/>
        <sz val="8"/>
        <rFont val="News Gothic Condensed"/>
        <family val="0"/>
      </rPr>
      <t xml:space="preserve">food and beverages purchased for off-premises consumption </t>
    </r>
    <r>
      <rPr>
        <sz val="8"/>
        <rFont val="News Gothic Condensed"/>
        <family val="0"/>
      </rPr>
      <t>(which consists of of food, non-alcoholic beverages, and alcoholic beverages purchased for consumption off premises)</t>
    </r>
    <r>
      <rPr>
        <i/>
        <sz val="8"/>
        <rFont val="News Gothic Condensed"/>
        <family val="0"/>
      </rPr>
      <t xml:space="preserve">. </t>
    </r>
    <r>
      <rPr>
        <sz val="8"/>
        <rFont val="News Gothic Condensed"/>
        <family val="0"/>
      </rPr>
      <t xml:space="preserve">The category shown here also includes </t>
    </r>
    <r>
      <rPr>
        <i/>
        <sz val="8"/>
        <rFont val="News Gothic Condensed"/>
        <family val="0"/>
      </rPr>
      <t xml:space="preserve">food services </t>
    </r>
    <r>
      <rPr>
        <sz val="8"/>
        <rFont val="News Gothic Condensed"/>
        <family val="0"/>
      </rPr>
      <t>(i.e., food purchased for consumption away from home)</t>
    </r>
    <r>
      <rPr>
        <i/>
        <sz val="8"/>
        <rFont val="News Gothic Condensed"/>
        <family val="0"/>
      </rPr>
      <t xml:space="preserve">, which in the regular NIPA  is part of a services industry group titled </t>
    </r>
    <r>
      <rPr>
        <sz val="8"/>
        <rFont val="News Gothic Condensed"/>
        <family val="0"/>
      </rPr>
      <t>food services</t>
    </r>
    <r>
      <rPr>
        <i/>
        <sz val="8"/>
        <rFont val="News Gothic Condensed"/>
        <family val="0"/>
      </rPr>
      <t xml:space="preserve"> (e.g., restaurant meals) and accomodations (e.g., hotel) </t>
    </r>
    <r>
      <rPr>
        <sz val="8"/>
        <rFont val="News Gothic Condensed"/>
        <family val="0"/>
      </rPr>
      <t xml:space="preserve">. Therefore, the total shown is calculated by the author as the sum of components rather than the total reported by BEA for the narrower category. </t>
    </r>
  </si>
  <si>
    <t>Consists of purchases (including tips) of meals and beverages from retail, service, and amusement establishments, hotels, dining and buffet cars, schools, school fraternities, institutions, clubs, and industrial lunchrooms.  Includes meals and beverages consumed both on- and off-premises.</t>
  </si>
  <si>
    <r>
      <t xml:space="preserve">This is identical to NIPA category </t>
    </r>
    <r>
      <rPr>
        <i/>
        <sz val="8"/>
        <color indexed="8"/>
        <rFont val="News gothic condensed"/>
        <family val="0"/>
      </rPr>
      <t xml:space="preserve">clothing, footwear, and related services. </t>
    </r>
    <r>
      <rPr>
        <sz val="8"/>
        <color indexed="8"/>
        <rFont val="News gothic condensed"/>
        <family val="0"/>
      </rPr>
      <t>Consists of clothing purchase, cleaning, repair, and rental; laundry services, and footwear.</t>
    </r>
  </si>
  <si>
    <t>Consists of shoes and other footwear, and of repair and hire of footwear.</t>
  </si>
  <si>
    <r>
      <t xml:space="preserve">This is broader than NIPA category </t>
    </r>
    <r>
      <rPr>
        <i/>
        <sz val="8"/>
        <color indexed="8"/>
        <rFont val="News gothic condensed"/>
        <family val="0"/>
      </rPr>
      <t>housing, utilities, and fuels</t>
    </r>
    <r>
      <rPr>
        <sz val="8"/>
        <color indexed="8"/>
        <rFont val="News gothic condensed"/>
        <family val="0"/>
      </rPr>
      <t xml:space="preserve">. It combines that category with a parallel NIPA category titled  </t>
    </r>
    <r>
      <rPr>
        <i/>
        <sz val="8"/>
        <color indexed="8"/>
        <rFont val="News gothic condensed"/>
        <family val="0"/>
      </rPr>
      <t xml:space="preserve">furnishings, household equipment, and routine household maintenance.  It also </t>
    </r>
    <r>
      <rPr>
        <sz val="8"/>
        <color indexed="8"/>
        <rFont val="News gothic condensed"/>
        <family val="0"/>
      </rPr>
      <t xml:space="preserve">includes accomodations (which in the regular NIPA is a component of a services industry group titled </t>
    </r>
    <r>
      <rPr>
        <i/>
        <sz val="8"/>
        <color indexed="8"/>
        <rFont val="News gothic condensed"/>
        <family val="0"/>
      </rPr>
      <t>food services and accomodations)</t>
    </r>
    <r>
      <rPr>
        <sz val="8"/>
        <color indexed="8"/>
        <rFont val="News gothic condensed"/>
        <family val="0"/>
      </rPr>
      <t>.</t>
    </r>
  </si>
  <si>
    <t>Consists of space rent (see footnote [H]) and rent for appliances, furnishings, and furniture.</t>
  </si>
  <si>
    <t>Consists of rent for space and for heating and plumbing facilities, water heaters, lighting fixtures, kitchen cabinets, linoleum, storm windows and doors, window screens, and screen doors, but excludes rent for appliances and furniture and purchases of fuel and electricity.</t>
  </si>
  <si>
    <r>
      <t xml:space="preserve">In the regular NIPA, this is a separate category that parallels  NIPA category </t>
    </r>
    <r>
      <rPr>
        <i/>
        <sz val="8"/>
        <color indexed="8"/>
        <rFont val="News gothic condensed"/>
        <family val="0"/>
      </rPr>
      <t>housing, utilities, and fuels.</t>
    </r>
  </si>
  <si>
    <t>Includes clocks, lamps, lighting fixtures, and other household decorative items; also includes repair of furniture, furnishings, and floor coverings.</t>
  </si>
  <si>
    <t xml:space="preserve"> Consists of major household appliances, small electric household appliances, and repair of household appliances.</t>
  </si>
  <si>
    <t>Consists of dishes, flatware, and non-electric cookware and tableware.</t>
  </si>
  <si>
    <t>Consists of household supplies; domestic services; moving, storage and freight service; and other household service.</t>
  </si>
  <si>
    <r>
      <t xml:space="preserve">Consists of transient hotels, motels, other traveler accommodations, clubs, and housing at schools. In the regular NIPA, this category is a component of  </t>
    </r>
    <r>
      <rPr>
        <i/>
        <sz val="8"/>
        <color indexed="8"/>
        <rFont val="News gothic condensed"/>
        <family val="0"/>
      </rPr>
      <t>food services and accommodations</t>
    </r>
    <r>
      <rPr>
        <sz val="8"/>
        <color indexed="8"/>
        <rFont val="News gothic condensed"/>
        <family val="0"/>
      </rPr>
      <t>, which is part of the services domain of PCE rather than housing.</t>
    </r>
  </si>
  <si>
    <r>
      <t xml:space="preserve">This is broader than regular NIPA category </t>
    </r>
    <r>
      <rPr>
        <i/>
        <sz val="8"/>
        <color indexed="8"/>
        <rFont val="News gothic condensed"/>
        <family val="0"/>
      </rPr>
      <t>health</t>
    </r>
    <r>
      <rPr>
        <sz val="8"/>
        <color indexed="8"/>
        <rFont val="News gothic condensed"/>
        <family val="0"/>
      </rPr>
      <t xml:space="preserve"> (which includes medical products, pharmaceutical produes, outpatient services, hospital and nursing home services), since it also includes net health insurance (including health insurance, income loss, and workers' compensation). In the regular NIPA, </t>
    </r>
    <r>
      <rPr>
        <i/>
        <sz val="8"/>
        <color indexed="8"/>
        <rFont val="News gothic condensed"/>
        <family val="0"/>
      </rPr>
      <t>net health insurance</t>
    </r>
    <r>
      <rPr>
        <sz val="8"/>
        <color indexed="8"/>
        <rFont val="News gothic condensed"/>
        <family val="0"/>
      </rPr>
      <t xml:space="preserve"> is a subcategory under insurance rather than being included under </t>
    </r>
    <r>
      <rPr>
        <i/>
        <sz val="8"/>
        <color indexed="8"/>
        <rFont val="News gothic condensed"/>
        <family val="0"/>
      </rPr>
      <t>health</t>
    </r>
    <r>
      <rPr>
        <sz val="8"/>
        <color indexed="8"/>
        <rFont val="News gothic condensed"/>
        <family val="0"/>
      </rPr>
      <t>.</t>
    </r>
  </si>
  <si>
    <t>Excludes drug preparations and related products dispensed by physicians, hospitals,and other medical services.</t>
  </si>
  <si>
    <t>Consists of offices of physicians, health maintenance organization medical centers, and freestanding ambulatory surgical and emergency centers.</t>
  </si>
  <si>
    <t>Includes podiatrists, chiropractors, mental health practitioners (except physicians), physical, occupational and speech therapists, audiologists, all other health practitioners, ambulance services, kidney dialysis centers, and  blood and organ bank services.</t>
  </si>
  <si>
    <t>Consists of nonprofit hospitals, proprietary hospitals, and government hospitals. Consists of primary sales of these hospitals for personal consumption.  Expenses of nonprofit hospitals are included in the expenditures  of nonprofit institutions serving households (NPISHs).</t>
  </si>
  <si>
    <t>Consists of premiums less benefits for health, hospitalization, and accidental death and dismemberment insurance.</t>
  </si>
  <si>
    <t>Consists of premiums less benefits for income loss insurance.</t>
  </si>
  <si>
    <t>Consists of premiums plus premium supplements less normal losses and dividends paid to policyholders for privately administered workers' compensation.</t>
  </si>
  <si>
    <r>
      <t xml:space="preserve">This is identical to NIPA category </t>
    </r>
    <r>
      <rPr>
        <i/>
        <sz val="8"/>
        <color indexed="8"/>
        <rFont val="News gothic condensed"/>
        <family val="0"/>
      </rPr>
      <t>transportation</t>
    </r>
    <r>
      <rPr>
        <sz val="8"/>
        <color indexed="8"/>
        <rFont val="News gothic condensed"/>
        <family val="0"/>
      </rPr>
      <t xml:space="preserve">. It includes motor vehicle purchase, operation, and repair, public transportation, and fuels. </t>
    </r>
  </si>
  <si>
    <r>
      <t xml:space="preserve">This is identical to NIPA category </t>
    </r>
    <r>
      <rPr>
        <i/>
        <sz val="8"/>
        <color indexed="8"/>
        <rFont val="News gothic condensed"/>
        <family val="0"/>
      </rPr>
      <t>communication</t>
    </r>
    <r>
      <rPr>
        <sz val="8"/>
        <color indexed="8"/>
        <rFont val="News gothic condensed"/>
        <family val="0"/>
      </rPr>
      <t>. It includes telephone, internet, and facsimile equipment, postal services, and telecommunication services.</t>
    </r>
  </si>
  <si>
    <r>
      <t xml:space="preserve">This is identical to NIPA category </t>
    </r>
    <r>
      <rPr>
        <i/>
        <sz val="8"/>
        <rFont val="News Gothic Condensed"/>
        <family val="0"/>
      </rPr>
      <t>recreation</t>
    </r>
    <r>
      <rPr>
        <sz val="8"/>
        <rFont val="News Gothic Condensed"/>
        <family val="0"/>
      </rPr>
      <t>. Includes technology equipment, sports goods and services, membership clubs, sports centers, theaters, and museums, addmisisons to parks and spectator  amusements, reading materials, gambling, pets and pet products, photographic goods and services, and package tours.</t>
    </r>
  </si>
  <si>
    <t>Consists of tour operators' and travel agents' margins. Purchases of travel and accommodations included in tours are accounted for separately in other personal consumption expenditures categories.</t>
  </si>
  <si>
    <r>
      <t xml:space="preserve">This is identical to NIPA category </t>
    </r>
    <r>
      <rPr>
        <i/>
        <sz val="8"/>
        <color indexed="8"/>
        <rFont val="News gothic condensed"/>
        <family val="0"/>
      </rPr>
      <t>education</t>
    </r>
    <r>
      <rPr>
        <sz val="8"/>
        <color indexed="8"/>
        <rFont val="News gothic condensed"/>
        <family val="0"/>
      </rPr>
      <t>. Includes higher education, commercial and vocational schools, private nursery, elementary, and secondary schools, and educational books.</t>
    </r>
  </si>
  <si>
    <t>Consists of fees paid to business schools and computer and management training, technical and trade schools, other schools and instruction, and educational support services.</t>
  </si>
  <si>
    <r>
      <t xml:space="preserve">This is identical to NIPA category  </t>
    </r>
    <r>
      <rPr>
        <i/>
        <sz val="8"/>
        <color indexed="8"/>
        <rFont val="News gothic condensed"/>
        <family val="0"/>
      </rPr>
      <t xml:space="preserve">financial services and insurance </t>
    </r>
    <r>
      <rPr>
        <sz val="8"/>
        <color indexed="8"/>
        <rFont val="News gothic condensed"/>
        <family val="0"/>
      </rPr>
      <t xml:space="preserve">except that it excludes </t>
    </r>
    <r>
      <rPr>
        <i/>
        <sz val="8"/>
        <color indexed="8"/>
        <rFont val="News gothic condensed"/>
        <family val="0"/>
      </rPr>
      <t>net health insurance</t>
    </r>
    <r>
      <rPr>
        <sz val="8"/>
        <color indexed="8"/>
        <rFont val="News gothic condensed"/>
        <family val="0"/>
      </rPr>
      <t xml:space="preserve"> (which is shown under </t>
    </r>
    <r>
      <rPr>
        <i/>
        <sz val="8"/>
        <color indexed="8"/>
        <rFont val="News gothic condensed"/>
        <family val="0"/>
      </rPr>
      <t xml:space="preserve">health </t>
    </r>
    <r>
      <rPr>
        <sz val="8"/>
        <color indexed="8"/>
        <rFont val="News gothic condensed"/>
        <family val="0"/>
      </rPr>
      <t>in the present compilation). The remaining category includes financial service charges, fees, and commissions; life, household, and transportation and motor vehicle insurance.</t>
    </r>
  </si>
  <si>
    <t>Consists of operating expenses of commercial life insurance carriers and fraternal benefit life insurance.  For commercial life insurance carriers, excludes expenses for accident and health insurance and includes profits of stock companies and services furnished without payment by banks, credit agencies, and investment companies.</t>
  </si>
  <si>
    <t>Consists of premiums plus premium supplements less normal losses and dividends paid to policyholders for insurance on personal property (except motor vehicles).</t>
  </si>
  <si>
    <t>Consists of premiums plus premium supplements less normal losses and dividends paid to policyholders for motor vehicle and other transportation insurance.</t>
  </si>
  <si>
    <t>Includes cosmetics and toiletries, appliances for personal care, and miscellaneous personal care services.</t>
  </si>
  <si>
    <r>
      <t xml:space="preserve">This is identical to NIPA category </t>
    </r>
    <r>
      <rPr>
        <i/>
        <sz val="8"/>
        <rFont val="News Gothic Condensed"/>
        <family val="0"/>
      </rPr>
      <t>other goods and services</t>
    </r>
    <r>
      <rPr>
        <sz val="8"/>
        <rFont val="News Gothic Condensed"/>
        <family val="0"/>
      </rPr>
      <t xml:space="preserve"> except that personal care has been removed to its own category and two categories have been added: </t>
    </r>
    <r>
      <rPr>
        <i/>
        <sz val="8"/>
        <rFont val="News Gothic Condensed"/>
        <family val="0"/>
      </rPr>
      <t>net foreign travel and expenditures abroard by U.S. residents</t>
    </r>
    <r>
      <rPr>
        <sz val="8"/>
        <rFont val="News Gothic Condensed"/>
        <family val="0"/>
      </rPr>
      <t xml:space="preserve"> and </t>
    </r>
    <r>
      <rPr>
        <i/>
        <sz val="8"/>
        <rFont val="News Gothic Condensed"/>
        <family val="0"/>
      </rPr>
      <t>final consumption expenditures of nonprofit institutions serving households (NPISHs)</t>
    </r>
    <r>
      <rPr>
        <sz val="8"/>
        <rFont val="News Gothic Condensed"/>
        <family val="0"/>
      </rPr>
      <t>. The remaining components include foreign travel by U.S. residents (less expenditures in U.S. by nonresidents); social services and religious activities; professional services including legal services and accounting; labor organization dues, professional association dues; funeral services; tobacco; and consumption expenditures of nonprofit institutions</t>
    </r>
  </si>
  <si>
    <t>Consists of jewelry, watches, luggage, and similar personal items.</t>
  </si>
  <si>
    <t>Consists of household purchases of goods and services from business, government, and nonprofit institutions providing social services and religious activities. Purchases from nonprofit establishments exclude unrelated sales, secondary sales, and sales to businesses, government, and the rest of the world, but include membership dues and fees.</t>
  </si>
  <si>
    <t>Consists of tax preparation and other related services, employment agency services, and other personal business services.</t>
  </si>
  <si>
    <t>Net expenses of NPISHs, defined as their gross operating expenses less primary sales to households. Percentages are shown for informational purposes only, as this category is not included in the total for household consumption expenditures. These percentages represent the full difference between personal consumption expenditures and household consumption expenditures.</t>
  </si>
  <si>
    <t xml:space="preserve">Gross output is net of unrelated sales, secondary sales, and sales to business, government, and the rest of the world; excludes own-account investment (construction and software).  </t>
  </si>
  <si>
    <t>Excludes unrelated sales, secondary sales, and sales to business, government, and the rest of the world; includes membership dues and fees.</t>
  </si>
  <si>
    <t>Sources:</t>
  </si>
  <si>
    <t>[S1]</t>
  </si>
  <si>
    <r>
      <rPr>
        <b/>
        <sz val="8"/>
        <rFont val="News gothic condensed"/>
        <family val="0"/>
      </rPr>
      <t>U.S. Department of Commerce, Bureau of Economic Analysis</t>
    </r>
    <r>
      <rPr>
        <sz val="8"/>
        <rFont val="News Gothic Condensed"/>
        <family val="0"/>
      </rPr>
      <t xml:space="preserve">.  </t>
    </r>
    <r>
      <rPr>
        <i/>
        <sz val="8"/>
        <rFont val="News Gothic Condensed"/>
        <family val="0"/>
      </rPr>
      <t xml:space="preserve">National Income and Product Accounts. </t>
    </r>
    <r>
      <rPr>
        <sz val="8"/>
        <rFont val="News Gothic Condensed"/>
        <family val="0"/>
      </rPr>
      <t>Table 2.5.5 Personal Consumption Expenditures by Function. Last revised August 7, 2013.  Available at: http://www.bea.gov/iTable/iTable.cfm?ReqID=9&amp;step=1#reqid=9&amp;step=3&amp;isuri=1&amp;903=13 (accessed September 14, 2013).</t>
    </r>
  </si>
  <si>
    <t>Linked Tables: None</t>
  </si>
  <si>
    <t xml:space="preserve">     </t>
  </si>
  <si>
    <t xml:space="preserv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</si>
</sst>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General_)"/>
    <numFmt numFmtId="168" formatCode="##0.0;\-##0.0;0.0;"/>
    <numFmt numFmtId="169" formatCode="\ \.\.;\ \.\.;\ \.\.;\ \.\."/>
    <numFmt numFmtId="170" formatCode="##0.0\ \(\d\);\-##0.0\ \(\d\);0.0\ \(\d\);\ \(\d\)"/>
    <numFmt numFmtId="171" formatCode="##0.0\ \e;\-##0.0\ \e;0.0\ \e;\ \e"/>
    <numFmt numFmtId="172" formatCode="##0.0\ \|;\-##0.0\ \|;0.0\ \|;\ \|"/>
  </numFmts>
  <fonts count="7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News gothic condensed"/>
      <family val="0"/>
    </font>
    <font>
      <sz val="8"/>
      <color indexed="8"/>
      <name val="News gothic condensed"/>
      <family val="0"/>
    </font>
    <font>
      <sz val="8"/>
      <name val="News Gothic Condensed"/>
      <family val="0"/>
    </font>
    <font>
      <sz val="8"/>
      <color indexed="8"/>
      <name val="News gothic condense"/>
      <family val="0"/>
    </font>
    <font>
      <sz val="8"/>
      <name val="News gothic condense"/>
      <family val="0"/>
    </font>
    <font>
      <b/>
      <sz val="8"/>
      <name val="News gothic condense"/>
      <family val="0"/>
    </font>
    <font>
      <b/>
      <i/>
      <sz val="8"/>
      <name val="News gothic condensed"/>
      <family val="0"/>
    </font>
    <font>
      <b/>
      <i/>
      <sz val="8"/>
      <color indexed="8"/>
      <name val="News gothic condense"/>
      <family val="0"/>
    </font>
    <font>
      <b/>
      <sz val="8"/>
      <color indexed="8"/>
      <name val="News gothic condense"/>
      <family val="0"/>
    </font>
    <font>
      <sz val="10"/>
      <name val="Arial"/>
      <family val="2"/>
    </font>
    <font>
      <i/>
      <sz val="8"/>
      <name val="News Gothic Condensed"/>
      <family val="0"/>
    </font>
    <font>
      <i/>
      <sz val="8"/>
      <color indexed="8"/>
      <name val="News gothic condensed"/>
      <family val="0"/>
    </font>
    <font>
      <sz val="14"/>
      <color indexed="10"/>
      <name val="News Gothic Condensed"/>
      <family val="0"/>
    </font>
    <font>
      <sz val="10"/>
      <color indexed="8"/>
      <name val="Arial"/>
      <family val="2"/>
    </font>
    <font>
      <sz val="12"/>
      <name val="SWISS"/>
      <family val="0"/>
    </font>
    <font>
      <sz val="1"/>
      <color indexed="8"/>
      <name val="Courier"/>
      <family val="3"/>
    </font>
    <font>
      <u val="single"/>
      <sz val="7.5"/>
      <color indexed="12"/>
      <name val="Arial"/>
      <family val="2"/>
    </font>
    <font>
      <u val="single"/>
      <sz val="10"/>
      <color indexed="12"/>
      <name val="Arial"/>
      <family val="2"/>
    </font>
    <font>
      <u val="single"/>
      <sz val="12"/>
      <color indexed="12"/>
      <name val="Arial"/>
      <family val="2"/>
    </font>
    <font>
      <u val="single"/>
      <sz val="10"/>
      <color indexed="12"/>
      <name val="Courier"/>
      <family val="3"/>
    </font>
    <font>
      <sz val="8"/>
      <color indexed="8"/>
      <name val="Calibri"/>
      <family val="2"/>
    </font>
    <font>
      <sz val="12"/>
      <name val="Arial"/>
      <family val="2"/>
    </font>
    <font>
      <sz val="10"/>
      <name val="Courier"/>
      <family val="3"/>
    </font>
    <font>
      <sz val="7"/>
      <name val="Arial"/>
      <family val="2"/>
    </font>
    <font>
      <b/>
      <sz val="12"/>
      <name val="Arial"/>
      <family val="2"/>
    </font>
    <font>
      <i/>
      <sz val="10"/>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b/>
      <sz val="10"/>
      <color theme="1"/>
      <name val="Arial"/>
      <family val="2"/>
    </font>
    <font>
      <sz val="11"/>
      <color rgb="FFFF0000"/>
      <name val="Calibri"/>
      <family val="2"/>
    </font>
    <font>
      <sz val="8"/>
      <color theme="1"/>
      <name val="News gothic condensed"/>
      <family val="0"/>
    </font>
    <font>
      <sz val="8"/>
      <color theme="1"/>
      <name val="News gothic condense"/>
      <family val="0"/>
    </font>
    <font>
      <b/>
      <i/>
      <sz val="8"/>
      <color theme="1"/>
      <name val="News gothic condense"/>
      <family val="0"/>
    </font>
    <font>
      <b/>
      <sz val="8"/>
      <color theme="1"/>
      <name val="News gothic condense"/>
      <family val="0"/>
    </font>
    <font>
      <sz val="14"/>
      <color rgb="FFFF0000"/>
      <name val="News Gothic Condensed"/>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top/>
      <bottom style="thin"/>
    </border>
    <border>
      <left/>
      <right style="thin"/>
      <top/>
      <bottom style="thin"/>
    </border>
    <border>
      <left style="thin"/>
      <right style="thin"/>
      <top style="thin"/>
      <bottom style="thin"/>
    </border>
    <border>
      <left/>
      <right/>
      <top style="thin"/>
      <bottom style="thin"/>
    </border>
    <border>
      <left style="thin"/>
      <right/>
      <top/>
      <bottom style="thin"/>
    </border>
    <border>
      <left/>
      <right style="thin"/>
      <top/>
      <bottom/>
    </border>
    <border>
      <left style="thin"/>
      <right style="thin"/>
      <top/>
      <bottom/>
    </border>
    <border>
      <left style="thin"/>
      <right/>
      <top/>
      <bottom/>
    </border>
    <border>
      <left/>
      <right style="thin"/>
      <top/>
      <bottom style="hair"/>
    </border>
    <border>
      <left/>
      <right/>
      <top/>
      <bottom style="hair"/>
    </border>
    <border>
      <left/>
      <right/>
      <top style="hair"/>
      <bottom style="thin"/>
    </border>
    <border>
      <left style="thin"/>
      <right style="thin"/>
      <top/>
      <bottom style="thin"/>
    </border>
    <border>
      <left/>
      <right/>
      <top style="thin"/>
      <bottom/>
    </border>
  </borders>
  <cellStyleXfs count="1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9" fillId="0" borderId="0" applyNumberFormat="0" applyFill="0" applyBorder="0" applyAlignment="0" applyProtection="0"/>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33" fillId="0" borderId="0">
      <alignment/>
      <protection locked="0"/>
    </xf>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pplyFill="0">
      <alignment/>
      <protection/>
    </xf>
    <xf numFmtId="0" fontId="27" fillId="0" borderId="0">
      <alignment/>
      <protection/>
    </xf>
    <xf numFmtId="0" fontId="27" fillId="0" borderId="0">
      <alignment/>
      <protection/>
    </xf>
    <xf numFmtId="0" fontId="59" fillId="0" borderId="0">
      <alignment/>
      <protection/>
    </xf>
    <xf numFmtId="0" fontId="39" fillId="0" borderId="0">
      <alignment/>
      <protection/>
    </xf>
    <xf numFmtId="0" fontId="6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167" fontId="40" fillId="0" borderId="0">
      <alignment/>
      <protection/>
    </xf>
    <xf numFmtId="0" fontId="39" fillId="0" borderId="0">
      <alignment/>
      <protection/>
    </xf>
    <xf numFmtId="0" fontId="60" fillId="0" borderId="0">
      <alignment/>
      <protection/>
    </xf>
    <xf numFmtId="0" fontId="27" fillId="0" borderId="0">
      <alignment/>
      <protection/>
    </xf>
    <xf numFmtId="0" fontId="27" fillId="0" borderId="0" applyFill="0">
      <alignment/>
      <protection/>
    </xf>
    <xf numFmtId="0" fontId="27" fillId="0" borderId="0" applyFill="0">
      <alignment/>
      <protection/>
    </xf>
    <xf numFmtId="0" fontId="27"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41" fillId="0" borderId="9" applyNumberFormat="0" applyFill="0" applyProtection="0">
      <alignment horizontal="left" vertical="center" wrapText="1"/>
    </xf>
    <xf numFmtId="168" fontId="41" fillId="0" borderId="9" applyFill="0" applyProtection="0">
      <alignment horizontal="right" vertical="center" wrapText="1"/>
    </xf>
    <xf numFmtId="169" fontId="41" fillId="0" borderId="9" applyFill="0" applyProtection="0">
      <alignment horizontal="right" vertical="center" wrapText="1"/>
    </xf>
    <xf numFmtId="0" fontId="41" fillId="0" borderId="0" applyNumberFormat="0" applyFill="0" applyBorder="0" applyProtection="0">
      <alignment horizontal="left" vertical="center" wrapText="1"/>
    </xf>
    <xf numFmtId="0" fontId="41" fillId="0" borderId="0" applyNumberFormat="0" applyFill="0" applyBorder="0" applyProtection="0">
      <alignment horizontal="left" vertical="center" wrapText="1"/>
    </xf>
    <xf numFmtId="168" fontId="41" fillId="0" borderId="0" applyFill="0" applyBorder="0" applyProtection="0">
      <alignment horizontal="right" vertical="center" wrapText="1"/>
    </xf>
    <xf numFmtId="169" fontId="41" fillId="0" borderId="0" applyFill="0" applyBorder="0" applyProtection="0">
      <alignment horizontal="right" vertical="center" wrapText="1"/>
    </xf>
    <xf numFmtId="170" fontId="41" fillId="0" borderId="0" applyFill="0" applyBorder="0" applyProtection="0">
      <alignment horizontal="right" vertical="center" wrapText="1"/>
    </xf>
    <xf numFmtId="171" fontId="41" fillId="0" borderId="0" applyFill="0" applyBorder="0" applyProtection="0">
      <alignment horizontal="right" vertical="center" wrapText="1"/>
    </xf>
    <xf numFmtId="172" fontId="41" fillId="0" borderId="0" applyFill="0" applyBorder="0" applyProtection="0">
      <alignment horizontal="right" vertical="center" wrapText="1"/>
    </xf>
    <xf numFmtId="0" fontId="27" fillId="0" borderId="0" applyNumberFormat="0" applyFill="0" applyBorder="0" applyAlignment="0" applyProtection="0"/>
    <xf numFmtId="0" fontId="41" fillId="0" borderId="10" applyNumberFormat="0" applyFill="0" applyProtection="0">
      <alignment horizontal="left" vertical="center" wrapText="1"/>
    </xf>
    <xf numFmtId="0" fontId="41" fillId="0" borderId="10" applyNumberFormat="0" applyFill="0" applyProtection="0">
      <alignment horizontal="left" vertical="center" wrapText="1"/>
    </xf>
    <xf numFmtId="168" fontId="41" fillId="0" borderId="10" applyFill="0" applyProtection="0">
      <alignment horizontal="right" vertical="center" wrapText="1"/>
    </xf>
    <xf numFmtId="169" fontId="41" fillId="0" borderId="10" applyFill="0" applyProtection="0">
      <alignment horizontal="right" vertical="center" wrapText="1"/>
    </xf>
    <xf numFmtId="0" fontId="27" fillId="0" borderId="0" applyNumberFormat="0" applyFill="0" applyBorder="0" applyProtection="0">
      <alignment horizontal="left" vertical="center" wrapText="1"/>
    </xf>
    <xf numFmtId="0" fontId="27" fillId="0" borderId="0" applyNumberFormat="0" applyFill="0" applyBorder="0" applyProtection="0">
      <alignment vertical="center" wrapText="1"/>
    </xf>
    <xf numFmtId="0" fontId="27" fillId="0" borderId="0" applyNumberFormat="0" applyFill="0" applyBorder="0" applyProtection="0">
      <alignment vertical="center" wrapText="1"/>
    </xf>
    <xf numFmtId="0" fontId="27" fillId="0" borderId="0" applyNumberFormat="0" applyFill="0" applyBorder="0" applyProtection="0">
      <alignment horizontal="left" vertical="center" wrapText="1"/>
    </xf>
    <xf numFmtId="0" fontId="27" fillId="0" borderId="0" applyNumberFormat="0" applyFill="0" applyBorder="0" applyProtection="0">
      <alignment vertical="center" wrapText="1"/>
    </xf>
    <xf numFmtId="0" fontId="27" fillId="0" borderId="0" applyNumberFormat="0" applyFill="0" applyBorder="0" applyProtection="0">
      <alignment horizontal="left" vertical="center" wrapText="1"/>
    </xf>
    <xf numFmtId="0" fontId="42" fillId="0" borderId="0" applyNumberFormat="0" applyFill="0" applyBorder="0" applyProtection="0">
      <alignment horizontal="left" vertical="center" wrapText="1"/>
    </xf>
    <xf numFmtId="0" fontId="2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42" fillId="0" borderId="0" applyNumberFormat="0" applyFill="0" applyBorder="0" applyProtection="0">
      <alignment horizontal="left" vertical="center" wrapText="1"/>
    </xf>
    <xf numFmtId="0" fontId="43" fillId="0" borderId="0" applyNumberFormat="0" applyFill="0" applyBorder="0" applyProtection="0">
      <alignment vertical="center" wrapText="1"/>
    </xf>
    <xf numFmtId="0" fontId="0" fillId="0" borderId="11" applyNumberFormat="0" applyFont="0" applyFill="0" applyProtection="0">
      <alignment horizontal="center" vertical="center" wrapText="1"/>
    </xf>
    <xf numFmtId="0" fontId="42" fillId="0" borderId="11" applyNumberFormat="0" applyFill="0" applyProtection="0">
      <alignment horizontal="center" vertical="center" wrapText="1"/>
    </xf>
    <xf numFmtId="0" fontId="42" fillId="0" borderId="11" applyNumberFormat="0" applyFill="0" applyProtection="0">
      <alignment horizontal="center" vertical="center" wrapText="1"/>
    </xf>
    <xf numFmtId="0" fontId="41" fillId="0" borderId="9" applyNumberFormat="0" applyFill="0" applyProtection="0">
      <alignment horizontal="left" vertical="center" wrapText="1"/>
    </xf>
    <xf numFmtId="0" fontId="62" fillId="0" borderId="0" applyNumberFormat="0" applyFill="0" applyBorder="0" applyAlignment="0" applyProtection="0"/>
    <xf numFmtId="0" fontId="63" fillId="0" borderId="12" applyNumberFormat="0" applyFill="0" applyAlignment="0" applyProtection="0"/>
    <xf numFmtId="0" fontId="64" fillId="0" borderId="12" applyNumberFormat="0" applyFill="0" applyAlignment="0" applyProtection="0"/>
    <xf numFmtId="0" fontId="65" fillId="0" borderId="0" applyNumberFormat="0" applyFill="0" applyBorder="0" applyAlignment="0" applyProtection="0"/>
  </cellStyleXfs>
  <cellXfs count="84">
    <xf numFmtId="0" fontId="0" fillId="0" borderId="0" xfId="0" applyFont="1" applyAlignment="1">
      <alignment/>
    </xf>
    <xf numFmtId="0" fontId="18" fillId="0" borderId="0" xfId="0" applyNumberFormat="1" applyFont="1" applyBorder="1" applyAlignment="1">
      <alignment horizontal="center" vertical="center"/>
    </xf>
    <xf numFmtId="0" fontId="66" fillId="0" borderId="0" xfId="0" applyFont="1" applyAlignment="1">
      <alignment/>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67" fillId="0" borderId="15"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6" fillId="0" borderId="18" xfId="0" applyFont="1" applyBorder="1" applyAlignment="1">
      <alignment horizontal="center" vertical="center"/>
    </xf>
    <xf numFmtId="0" fontId="66" fillId="0" borderId="13" xfId="0" applyFont="1" applyBorder="1" applyAlignment="1">
      <alignment horizontal="center" vertical="center"/>
    </xf>
    <xf numFmtId="0" fontId="66" fillId="0" borderId="14"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2" fillId="0" borderId="21" xfId="0" applyFont="1" applyBorder="1" applyAlignment="1">
      <alignment horizontal="center"/>
    </xf>
    <xf numFmtId="0" fontId="22" fillId="0" borderId="22" xfId="0" applyFont="1" applyBorder="1" applyAlignment="1">
      <alignment horizontal="center"/>
    </xf>
    <xf numFmtId="0" fontId="66" fillId="0" borderId="23" xfId="0" applyFont="1" applyBorder="1" applyAlignment="1">
      <alignment horizontal="center" vertical="center"/>
    </xf>
    <xf numFmtId="0" fontId="18" fillId="0" borderId="0" xfId="0" applyFont="1" applyAlignment="1">
      <alignment/>
    </xf>
    <xf numFmtId="164" fontId="18" fillId="0" borderId="24" xfId="0" applyNumberFormat="1" applyFont="1" applyBorder="1" applyAlignment="1">
      <alignment/>
    </xf>
    <xf numFmtId="164" fontId="18" fillId="0" borderId="0" xfId="0" applyNumberFormat="1" applyFont="1" applyAlignment="1">
      <alignment/>
    </xf>
    <xf numFmtId="164" fontId="23" fillId="0" borderId="25" xfId="0" applyNumberFormat="1" applyFont="1" applyBorder="1" applyAlignment="1">
      <alignment horizontal="right"/>
    </xf>
    <xf numFmtId="165" fontId="24" fillId="0" borderId="25" xfId="149" applyNumberFormat="1" applyFont="1" applyBorder="1" applyAlignment="1">
      <alignment/>
    </xf>
    <xf numFmtId="164" fontId="18" fillId="0" borderId="26" xfId="0" applyNumberFormat="1" applyFont="1" applyBorder="1" applyAlignment="1">
      <alignment horizontal="center"/>
    </xf>
    <xf numFmtId="164" fontId="20" fillId="0" borderId="26" xfId="0" applyNumberFormat="1" applyFont="1" applyBorder="1" applyAlignment="1">
      <alignment horizontal="center"/>
    </xf>
    <xf numFmtId="164" fontId="18" fillId="0" borderId="0" xfId="0" applyNumberFormat="1" applyFont="1" applyBorder="1" applyAlignment="1">
      <alignment horizontal="left" indent="1"/>
    </xf>
    <xf numFmtId="164" fontId="18" fillId="0" borderId="24" xfId="0" applyNumberFormat="1" applyFont="1" applyBorder="1" applyAlignment="1">
      <alignment horizontal="left" indent="1"/>
    </xf>
    <xf numFmtId="164" fontId="68" fillId="0" borderId="25" xfId="0" applyNumberFormat="1" applyFont="1" applyBorder="1" applyAlignment="1">
      <alignment horizontal="right"/>
    </xf>
    <xf numFmtId="164" fontId="66" fillId="0" borderId="24" xfId="0" applyNumberFormat="1" applyFont="1" applyBorder="1" applyAlignment="1">
      <alignment horizontal="left" indent="1"/>
    </xf>
    <xf numFmtId="164" fontId="66" fillId="0" borderId="0" xfId="0" applyNumberFormat="1" applyFont="1" applyAlignment="1">
      <alignment horizontal="left" indent="1"/>
    </xf>
    <xf numFmtId="164" fontId="67" fillId="0" borderId="25" xfId="0" applyNumberFormat="1" applyFont="1" applyBorder="1" applyAlignment="1">
      <alignment horizontal="right"/>
    </xf>
    <xf numFmtId="164" fontId="66" fillId="0" borderId="26" xfId="0" applyNumberFormat="1" applyFont="1" applyBorder="1" applyAlignment="1">
      <alignment horizontal="center"/>
    </xf>
    <xf numFmtId="164" fontId="66" fillId="0" borderId="0" xfId="0" applyNumberFormat="1" applyFont="1" applyAlignment="1">
      <alignment/>
    </xf>
    <xf numFmtId="165" fontId="20" fillId="0" borderId="25" xfId="149" applyNumberFormat="1" applyFont="1" applyBorder="1" applyAlignment="1">
      <alignment horizontal="center"/>
    </xf>
    <xf numFmtId="164" fontId="18" fillId="0" borderId="0" xfId="0" applyNumberFormat="1" applyFont="1" applyAlignment="1">
      <alignment horizontal="left" indent="1"/>
    </xf>
    <xf numFmtId="164" fontId="69" fillId="0" borderId="25" xfId="0" applyNumberFormat="1" applyFont="1" applyBorder="1" applyAlignment="1">
      <alignment horizontal="right"/>
    </xf>
    <xf numFmtId="164" fontId="67" fillId="0" borderId="0" xfId="0" applyNumberFormat="1" applyFont="1" applyAlignment="1">
      <alignment horizontal="right"/>
    </xf>
    <xf numFmtId="164" fontId="20" fillId="0" borderId="24" xfId="0" applyNumberFormat="1" applyFont="1" applyBorder="1" applyAlignment="1">
      <alignment horizontal="left" indent="1"/>
    </xf>
    <xf numFmtId="164" fontId="22" fillId="0" borderId="25" xfId="0" applyNumberFormat="1" applyFont="1" applyBorder="1" applyAlignment="1">
      <alignment horizontal="right"/>
    </xf>
    <xf numFmtId="164" fontId="22" fillId="0" borderId="0" xfId="0" applyNumberFormat="1" applyFont="1" applyAlignment="1">
      <alignment horizontal="right"/>
    </xf>
    <xf numFmtId="164" fontId="66" fillId="0" borderId="24" xfId="0" applyNumberFormat="1" applyFont="1" applyBorder="1" applyAlignment="1">
      <alignment horizontal="left"/>
    </xf>
    <xf numFmtId="164" fontId="66" fillId="0" borderId="24" xfId="0" applyNumberFormat="1" applyFont="1" applyBorder="1" applyAlignment="1">
      <alignment horizontal="left" indent="2"/>
    </xf>
    <xf numFmtId="164" fontId="20" fillId="0" borderId="24" xfId="0" applyNumberFormat="1" applyFont="1" applyBorder="1" applyAlignment="1">
      <alignment horizontal="left" indent="2"/>
    </xf>
    <xf numFmtId="0" fontId="66" fillId="0" borderId="0" xfId="0" applyFont="1" applyAlignment="1">
      <alignment horizontal="left" indent="1"/>
    </xf>
    <xf numFmtId="0" fontId="66" fillId="0" borderId="26" xfId="0" applyFont="1" applyBorder="1" applyAlignment="1">
      <alignment horizontal="center"/>
    </xf>
    <xf numFmtId="3" fontId="66" fillId="0" borderId="24" xfId="0" applyNumberFormat="1" applyFont="1" applyBorder="1" applyAlignment="1">
      <alignment horizontal="left" indent="2"/>
    </xf>
    <xf numFmtId="164" fontId="66" fillId="0" borderId="27" xfId="0" applyNumberFormat="1" applyFont="1" applyBorder="1" applyAlignment="1">
      <alignment horizontal="left" indent="2"/>
    </xf>
    <xf numFmtId="0" fontId="66" fillId="0" borderId="28" xfId="0" applyFont="1" applyBorder="1" applyAlignment="1">
      <alignment horizontal="left" indent="1"/>
    </xf>
    <xf numFmtId="0" fontId="66" fillId="0" borderId="29" xfId="0" applyFont="1" applyBorder="1" applyAlignment="1">
      <alignment/>
    </xf>
    <xf numFmtId="0" fontId="67" fillId="0" borderId="22" xfId="0" applyFont="1" applyBorder="1" applyAlignment="1">
      <alignment horizontal="center" vertical="center" wrapText="1"/>
    </xf>
    <xf numFmtId="164" fontId="20" fillId="0" borderId="24" xfId="0" applyNumberFormat="1" applyFont="1" applyBorder="1" applyAlignment="1">
      <alignment/>
    </xf>
    <xf numFmtId="165" fontId="66" fillId="0" borderId="25" xfId="149" applyNumberFormat="1" applyFont="1" applyBorder="1" applyAlignment="1">
      <alignment/>
    </xf>
    <xf numFmtId="164" fontId="20" fillId="0" borderId="0" xfId="0" applyNumberFormat="1" applyFont="1" applyBorder="1" applyAlignment="1">
      <alignment horizontal="left" indent="1"/>
    </xf>
    <xf numFmtId="0" fontId="66" fillId="0" borderId="24" xfId="0" applyFont="1" applyBorder="1" applyAlignment="1">
      <alignment/>
    </xf>
    <xf numFmtId="165" fontId="20" fillId="0" borderId="25" xfId="149" applyNumberFormat="1" applyFont="1" applyBorder="1" applyAlignment="1">
      <alignment/>
    </xf>
    <xf numFmtId="164" fontId="20" fillId="0" borderId="20" xfId="0" applyNumberFormat="1" applyFont="1" applyBorder="1" applyAlignment="1">
      <alignment horizontal="left" indent="1"/>
    </xf>
    <xf numFmtId="0" fontId="66" fillId="0" borderId="20" xfId="0" applyFont="1" applyBorder="1" applyAlignment="1">
      <alignment/>
    </xf>
    <xf numFmtId="164" fontId="22" fillId="0" borderId="30" xfId="0" applyNumberFormat="1" applyFont="1" applyBorder="1" applyAlignment="1">
      <alignment horizontal="right"/>
    </xf>
    <xf numFmtId="165" fontId="66" fillId="0" borderId="30" xfId="149" applyNumberFormat="1" applyFont="1" applyBorder="1" applyAlignment="1">
      <alignment/>
    </xf>
    <xf numFmtId="164" fontId="66" fillId="0" borderId="23" xfId="0" applyNumberFormat="1" applyFont="1" applyBorder="1" applyAlignment="1">
      <alignment horizontal="center"/>
    </xf>
    <xf numFmtId="0" fontId="20" fillId="0" borderId="31" xfId="109" applyFont="1" applyBorder="1" applyAlignment="1">
      <alignment horizontal="center" vertical="center" wrapText="1"/>
      <protection/>
    </xf>
    <xf numFmtId="14" fontId="20" fillId="0" borderId="31" xfId="109" applyNumberFormat="1" applyFont="1" applyBorder="1" applyAlignment="1" applyProtection="1">
      <alignment horizontal="left" vertical="center" wrapText="1"/>
      <protection locked="0"/>
    </xf>
    <xf numFmtId="0" fontId="27" fillId="0" borderId="0" xfId="109">
      <alignment/>
      <protection/>
    </xf>
    <xf numFmtId="14" fontId="20" fillId="0" borderId="31" xfId="109" applyNumberFormat="1" applyFont="1" applyBorder="1" applyAlignment="1" applyProtection="1">
      <alignment horizontal="left" vertical="center" wrapText="1"/>
      <protection locked="0"/>
    </xf>
    <xf numFmtId="0" fontId="20" fillId="0" borderId="31" xfId="109" applyFont="1" applyBorder="1" applyAlignment="1">
      <alignment vertical="center" wrapText="1"/>
      <protection/>
    </xf>
    <xf numFmtId="0" fontId="18" fillId="0" borderId="19" xfId="109" applyFont="1" applyBorder="1" applyAlignment="1">
      <alignment horizontal="center" vertical="center" wrapText="1"/>
      <protection/>
    </xf>
    <xf numFmtId="0" fontId="20" fillId="0" borderId="19" xfId="109" applyFont="1" applyBorder="1" applyAlignment="1">
      <alignment horizontal="left" vertical="center" wrapText="1"/>
      <protection/>
    </xf>
    <xf numFmtId="0" fontId="20" fillId="0" borderId="0" xfId="0" applyFont="1" applyAlignment="1">
      <alignment/>
    </xf>
    <xf numFmtId="0" fontId="69" fillId="0" borderId="22" xfId="0" applyFont="1" applyBorder="1" applyAlignment="1">
      <alignment vertical="center"/>
    </xf>
    <xf numFmtId="0" fontId="67" fillId="0" borderId="22" xfId="0" applyFont="1" applyBorder="1" applyAlignment="1">
      <alignment/>
    </xf>
    <xf numFmtId="0" fontId="66" fillId="0" borderId="22" xfId="0" applyFont="1" applyBorder="1" applyAlignment="1">
      <alignment/>
    </xf>
    <xf numFmtId="164" fontId="66" fillId="0" borderId="0" xfId="0" applyNumberFormat="1" applyFont="1" applyAlignment="1">
      <alignment horizontal="center" vertical="top"/>
    </xf>
    <xf numFmtId="164" fontId="20" fillId="0" borderId="0" xfId="0" applyNumberFormat="1" applyFont="1" applyAlignment="1">
      <alignment horizontal="left" vertical="top" wrapText="1"/>
    </xf>
    <xf numFmtId="164" fontId="66" fillId="0" borderId="0" xfId="0" applyNumberFormat="1" applyFont="1" applyAlignment="1">
      <alignment horizontal="left" vertical="top" wrapText="1"/>
    </xf>
    <xf numFmtId="164" fontId="66" fillId="0" borderId="0" xfId="0" applyNumberFormat="1" applyFont="1" applyBorder="1" applyAlignment="1">
      <alignment horizontal="center" vertical="top"/>
    </xf>
    <xf numFmtId="164" fontId="66" fillId="0" borderId="0" xfId="0" applyNumberFormat="1" applyFont="1" applyBorder="1" applyAlignment="1">
      <alignment horizontal="left" vertical="top" wrapText="1"/>
    </xf>
    <xf numFmtId="0" fontId="66" fillId="0" borderId="0" xfId="0" applyFont="1" applyBorder="1" applyAlignment="1">
      <alignment/>
    </xf>
    <xf numFmtId="0" fontId="66" fillId="0" borderId="0" xfId="0" applyFont="1" applyAlignment="1">
      <alignment horizontal="center" vertical="top"/>
    </xf>
    <xf numFmtId="0" fontId="20" fillId="0" borderId="0" xfId="0" applyFont="1" applyAlignment="1">
      <alignment horizontal="left" wrapText="1"/>
    </xf>
    <xf numFmtId="0" fontId="66" fillId="0" borderId="0" xfId="0" applyFont="1" applyAlignment="1">
      <alignment horizontal="left" wrapText="1"/>
    </xf>
    <xf numFmtId="0" fontId="70" fillId="0" borderId="0" xfId="0" applyFont="1" applyFill="1" applyBorder="1" applyAlignment="1">
      <alignment horizontal="left" vertical="top" wrapText="1"/>
    </xf>
    <xf numFmtId="9" fontId="66" fillId="0" borderId="0" xfId="149" applyFont="1" applyBorder="1" applyAlignment="1">
      <alignment/>
    </xf>
    <xf numFmtId="164" fontId="66" fillId="0" borderId="0" xfId="0" applyNumberFormat="1" applyFont="1" applyBorder="1" applyAlignment="1">
      <alignment/>
    </xf>
    <xf numFmtId="9" fontId="20" fillId="0" borderId="0" xfId="149" applyFont="1" applyBorder="1" applyAlignment="1">
      <alignment/>
    </xf>
    <xf numFmtId="166" fontId="66" fillId="0" borderId="0" xfId="149" applyNumberFormat="1" applyFont="1" applyBorder="1" applyAlignment="1">
      <alignment/>
    </xf>
    <xf numFmtId="0" fontId="67" fillId="0" borderId="0" xfId="0" applyFont="1" applyAlignment="1">
      <alignment/>
    </xf>
  </cellXfs>
  <cellStyles count="1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urrency" xfId="48"/>
    <cellStyle name="Currency [0]" xfId="49"/>
    <cellStyle name="Currency 2" xfId="50"/>
    <cellStyle name="Currency 3" xfId="51"/>
    <cellStyle name="Currency 4" xfId="52"/>
    <cellStyle name="Explanatory Text" xfId="53"/>
    <cellStyle name="F2" xfId="54"/>
    <cellStyle name="F2 2" xfId="55"/>
    <cellStyle name="F2 3" xfId="56"/>
    <cellStyle name="F2 4" xfId="57"/>
    <cellStyle name="F2 5" xfId="58"/>
    <cellStyle name="F2_6.8b" xfId="59"/>
    <cellStyle name="F3" xfId="60"/>
    <cellStyle name="F3 2" xfId="61"/>
    <cellStyle name="F3 3" xfId="62"/>
    <cellStyle name="F3 4" xfId="63"/>
    <cellStyle name="F3 5" xfId="64"/>
    <cellStyle name="F3_6.8b" xfId="65"/>
    <cellStyle name="F4" xfId="66"/>
    <cellStyle name="F4 2" xfId="67"/>
    <cellStyle name="F4 3" xfId="68"/>
    <cellStyle name="F4 4" xfId="69"/>
    <cellStyle name="F4 5" xfId="70"/>
    <cellStyle name="F4_6.8b" xfId="71"/>
    <cellStyle name="F5" xfId="72"/>
    <cellStyle name="F5 2" xfId="73"/>
    <cellStyle name="F5 3" xfId="74"/>
    <cellStyle name="F5 4" xfId="75"/>
    <cellStyle name="F5 5" xfId="76"/>
    <cellStyle name="F5_6.8b" xfId="77"/>
    <cellStyle name="F6" xfId="78"/>
    <cellStyle name="F6 2" xfId="79"/>
    <cellStyle name="F6 3" xfId="80"/>
    <cellStyle name="F6 4" xfId="81"/>
    <cellStyle name="F6 5" xfId="82"/>
    <cellStyle name="F6_6.8b" xfId="83"/>
    <cellStyle name="F7" xfId="84"/>
    <cellStyle name="F7 2" xfId="85"/>
    <cellStyle name="F7 3" xfId="86"/>
    <cellStyle name="F7 4" xfId="87"/>
    <cellStyle name="F7 5" xfId="88"/>
    <cellStyle name="F7_6.8b" xfId="89"/>
    <cellStyle name="F8" xfId="90"/>
    <cellStyle name="F8 2" xfId="91"/>
    <cellStyle name="F8 3" xfId="92"/>
    <cellStyle name="F8 4" xfId="93"/>
    <cellStyle name="F8 5" xfId="94"/>
    <cellStyle name="F8_6.8b" xfId="95"/>
    <cellStyle name="Good" xfId="96"/>
    <cellStyle name="Heading 1" xfId="97"/>
    <cellStyle name="Heading 2" xfId="98"/>
    <cellStyle name="Heading 3" xfId="99"/>
    <cellStyle name="Heading 4" xfId="100"/>
    <cellStyle name="Hyperlink 2" xfId="101"/>
    <cellStyle name="Hyperlink 3" xfId="102"/>
    <cellStyle name="Hyperlink 4" xfId="103"/>
    <cellStyle name="Hyperlink 5" xfId="104"/>
    <cellStyle name="Hyperlink 6" xfId="105"/>
    <cellStyle name="Input" xfId="106"/>
    <cellStyle name="Linked Cell" xfId="107"/>
    <cellStyle name="Neutral" xfId="108"/>
    <cellStyle name="Normal 10" xfId="109"/>
    <cellStyle name="Normal 10 2" xfId="110"/>
    <cellStyle name="Normal 10 3" xfId="111"/>
    <cellStyle name="Normal 10_6.8b" xfId="112"/>
    <cellStyle name="Normal 11" xfId="113"/>
    <cellStyle name="Normal 12" xfId="114"/>
    <cellStyle name="Normal 13" xfId="115"/>
    <cellStyle name="Normal 14" xfId="116"/>
    <cellStyle name="Normal 15" xfId="117"/>
    <cellStyle name="Normal 16" xfId="118"/>
    <cellStyle name="Normal 2" xfId="119"/>
    <cellStyle name="Normal 2 10" xfId="120"/>
    <cellStyle name="Normal 2 2" xfId="121"/>
    <cellStyle name="Normal 2 2 2" xfId="122"/>
    <cellStyle name="Normal 2 2 3" xfId="123"/>
    <cellStyle name="Normal 2 2 4" xfId="124"/>
    <cellStyle name="Normal 2 2 5" xfId="125"/>
    <cellStyle name="Normal 2 2 6" xfId="126"/>
    <cellStyle name="Normal 2 2 7" xfId="127"/>
    <cellStyle name="Normal 2 2 8" xfId="128"/>
    <cellStyle name="Normal 2 2 9" xfId="129"/>
    <cellStyle name="Normal 2 2_6.8b" xfId="130"/>
    <cellStyle name="Normal 2 3" xfId="131"/>
    <cellStyle name="Normal 2 4" xfId="132"/>
    <cellStyle name="Normal 2 5" xfId="133"/>
    <cellStyle name="Normal 2 6" xfId="134"/>
    <cellStyle name="Normal 2 7" xfId="135"/>
    <cellStyle name="Normal 2 8" xfId="136"/>
    <cellStyle name="Normal 2 9" xfId="137"/>
    <cellStyle name="Normal 2_6.8b" xfId="138"/>
    <cellStyle name="Normal 3" xfId="139"/>
    <cellStyle name="Normal 3 2" xfId="140"/>
    <cellStyle name="Normal 4" xfId="141"/>
    <cellStyle name="Normal 5" xfId="142"/>
    <cellStyle name="Normal 6" xfId="143"/>
    <cellStyle name="Normal 7" xfId="144"/>
    <cellStyle name="Normal 8" xfId="145"/>
    <cellStyle name="Normal 9" xfId="146"/>
    <cellStyle name="Note" xfId="147"/>
    <cellStyle name="Output" xfId="148"/>
    <cellStyle name="Percent" xfId="149"/>
    <cellStyle name="Percent 2" xfId="150"/>
    <cellStyle name="Percent 2 2" xfId="151"/>
    <cellStyle name="Percent 2 3" xfId="152"/>
    <cellStyle name="Percent 3" xfId="153"/>
    <cellStyle name="Percent 4" xfId="154"/>
    <cellStyle name="Percent 4 2" xfId="155"/>
    <cellStyle name="Percent 4 3" xfId="156"/>
    <cellStyle name="ss1" xfId="157"/>
    <cellStyle name="ss10" xfId="158"/>
    <cellStyle name="ss11" xfId="159"/>
    <cellStyle name="ss12" xfId="160"/>
    <cellStyle name="ss13" xfId="161"/>
    <cellStyle name="ss14" xfId="162"/>
    <cellStyle name="ss15" xfId="163"/>
    <cellStyle name="ss16" xfId="164"/>
    <cellStyle name="ss17" xfId="165"/>
    <cellStyle name="ss18" xfId="166"/>
    <cellStyle name="ss19" xfId="167"/>
    <cellStyle name="ss2" xfId="168"/>
    <cellStyle name="ss20" xfId="169"/>
    <cellStyle name="ss21" xfId="170"/>
    <cellStyle name="ss22" xfId="171"/>
    <cellStyle name="ss23" xfId="172"/>
    <cellStyle name="ss24" xfId="173"/>
    <cellStyle name="ss25" xfId="174"/>
    <cellStyle name="ss26" xfId="175"/>
    <cellStyle name="ss27" xfId="176"/>
    <cellStyle name="ss28" xfId="177"/>
    <cellStyle name="ss29" xfId="178"/>
    <cellStyle name="ss3" xfId="179"/>
    <cellStyle name="ss30" xfId="180"/>
    <cellStyle name="ss31" xfId="181"/>
    <cellStyle name="ss4" xfId="182"/>
    <cellStyle name="ss5" xfId="183"/>
    <cellStyle name="ss6" xfId="184"/>
    <cellStyle name="ss7" xfId="185"/>
    <cellStyle name="ss8" xfId="186"/>
    <cellStyle name="ss9" xfId="187"/>
    <cellStyle name="Title" xfId="188"/>
    <cellStyle name="Total" xfId="189"/>
    <cellStyle name="Total 2" xfId="190"/>
    <cellStyle name="Warning Text" xfId="1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HIVE\INACTIVE%20PROJECTS\AEI\TechnicalNew\6.%20H%20Services%20and%20Family%20Budget\CNX1\AEIGuidePartSixFinalCNX.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chigan%20CON\Data\CMS%20Medicare-Medicaid\medicare.ca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S"/>
      <sheetName val="Table 6.1"/>
      <sheetName val="6.1a"/>
      <sheetName val="NIPA 2.5.5 PCE by Function"/>
      <sheetName val="NIPA 2.5.5 PCE by Funct (2009)"/>
      <sheetName val="Table 1.3.8"/>
      <sheetName val="Table 6.3"/>
      <sheetName val="BLS lowest quintile"/>
      <sheetName val="BLS Highest Quintile"/>
      <sheetName val="BLS 2011 CES"/>
      <sheetName val="Table 6.4.1"/>
      <sheetName val="Health Coverage by Age (CPS)"/>
      <sheetName val="CPS Data"/>
      <sheetName val="Table 6.4.2"/>
      <sheetName val="Table 3.10.4"/>
      <sheetName val="Table 6.5"/>
      <sheetName val="6.5A"/>
      <sheetName val="CPS Uninsured by Age 2012"/>
      <sheetName val="Table 6.6"/>
      <sheetName val="Table 1.1"/>
      <sheetName val="CBO May 2013"/>
      <sheetName val="CBO June 2012"/>
      <sheetName val="CBO Insurance Coverage (2010)"/>
      <sheetName val="Census 1999-2010"/>
      <sheetName val="Table 6.7.1"/>
      <sheetName val="Table 6.7.1.1"/>
      <sheetName val="Table 6.7.1a"/>
      <sheetName val="Table 6.7.2"/>
      <sheetName val="Table 6.8"/>
      <sheetName val="Table 6.9.1"/>
      <sheetName val="BLS CES"/>
      <sheetName val="Table 6.9.2"/>
      <sheetName val="OECD 2009 for 6.8b"/>
      <sheetName val="Table 6.9.3 Kotlikoff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PHCE"/>
      <sheetName val="MHC"/>
      <sheetName val="MPS"/>
      <sheetName val="MOPS"/>
      <sheetName val="MDS"/>
      <sheetName val="MHHC"/>
      <sheetName val="MDO"/>
      <sheetName val="MV"/>
      <sheetName val="MNH"/>
      <sheetName val="MEnrollP"/>
      <sheetName val="Popu65+"/>
      <sheetName val="Popu"/>
      <sheetName val="MPHC.Eroll"/>
      <sheetName val="Medicare 1999"/>
      <sheetName val="MedicarePHCResident"/>
      <sheetName val="Popu65+.Popu"/>
      <sheetName val="H-1 McareEnroll.Popu"/>
      <sheetName val="McaidEroll"/>
      <sheetName val="McaidE.Popu"/>
      <sheetName val="Medicaid Recipients"/>
      <sheetName val="H-2 Mcaid Recipients"/>
      <sheetName val="H-3 Uninsured"/>
      <sheetName val="H-4 Uninsured Predict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4"/>
  <sheetViews>
    <sheetView tabSelected="1" view="pageBreakPreview" zoomScaleSheetLayoutView="100" zoomScalePageLayoutView="0" workbookViewId="0" topLeftCell="A1">
      <pane xSplit="2" ySplit="3" topLeftCell="C191" activePane="bottomRight" state="frozen"/>
      <selection pane="topLeft" activeCell="A1" sqref="A1"/>
      <selection pane="topRight" activeCell="C1" sqref="C1"/>
      <selection pane="bottomLeft" activeCell="A4" sqref="A4"/>
      <selection pane="bottomRight" activeCell="A195" sqref="A195:IV195"/>
    </sheetView>
  </sheetViews>
  <sheetFormatPr defaultColWidth="5.7109375" defaultRowHeight="15"/>
  <cols>
    <col min="1" max="1" width="6.7109375" style="2" customWidth="1"/>
    <col min="2" max="2" width="51.140625" style="2" customWidth="1"/>
    <col min="3" max="9" width="7.7109375" style="83" customWidth="1"/>
    <col min="10" max="17" width="6.7109375" style="2" customWidth="1"/>
    <col min="18" max="16384" width="5.7109375" style="2" customWidth="1"/>
  </cols>
  <sheetData>
    <row r="1" spans="1:17" ht="18" customHeight="1" thickBot="1">
      <c r="A1" s="1" t="s">
        <v>0</v>
      </c>
      <c r="B1" s="1"/>
      <c r="C1" s="1"/>
      <c r="D1" s="1"/>
      <c r="E1" s="1"/>
      <c r="F1" s="1"/>
      <c r="G1" s="1"/>
      <c r="H1" s="1"/>
      <c r="I1" s="1"/>
      <c r="J1" s="1"/>
      <c r="K1" s="1"/>
      <c r="L1" s="1"/>
      <c r="M1" s="1"/>
      <c r="N1" s="1"/>
      <c r="O1" s="1"/>
      <c r="P1" s="1"/>
      <c r="Q1" s="1"/>
    </row>
    <row r="2" spans="1:17" ht="18" customHeight="1">
      <c r="A2" s="3" t="s">
        <v>1</v>
      </c>
      <c r="B2" s="4"/>
      <c r="C2" s="5" t="s">
        <v>2</v>
      </c>
      <c r="D2" s="6"/>
      <c r="E2" s="6"/>
      <c r="F2" s="6"/>
      <c r="G2" s="6"/>
      <c r="H2" s="6"/>
      <c r="I2" s="7"/>
      <c r="J2" s="8" t="s">
        <v>3</v>
      </c>
      <c r="K2" s="9"/>
      <c r="L2" s="9"/>
      <c r="M2" s="9"/>
      <c r="N2" s="9"/>
      <c r="O2" s="9"/>
      <c r="P2" s="10"/>
      <c r="Q2" s="8" t="s">
        <v>4</v>
      </c>
    </row>
    <row r="3" spans="1:17" s="16" customFormat="1" ht="12.75" customHeight="1">
      <c r="A3" s="11"/>
      <c r="B3" s="12"/>
      <c r="C3" s="13">
        <v>1929</v>
      </c>
      <c r="D3" s="13">
        <v>1969</v>
      </c>
      <c r="E3" s="13">
        <v>2008</v>
      </c>
      <c r="F3" s="13">
        <v>2009</v>
      </c>
      <c r="G3" s="13">
        <v>2010</v>
      </c>
      <c r="H3" s="13">
        <v>2011</v>
      </c>
      <c r="I3" s="13">
        <v>2012</v>
      </c>
      <c r="J3" s="14">
        <v>1929</v>
      </c>
      <c r="K3" s="13">
        <v>1969</v>
      </c>
      <c r="L3" s="14">
        <v>2008</v>
      </c>
      <c r="M3" s="13">
        <v>2009</v>
      </c>
      <c r="N3" s="13">
        <v>2010</v>
      </c>
      <c r="O3" s="13">
        <v>2011</v>
      </c>
      <c r="P3" s="13">
        <v>2012</v>
      </c>
      <c r="Q3" s="15"/>
    </row>
    <row r="4" spans="1:17" s="18" customFormat="1" ht="18" customHeight="1">
      <c r="A4" s="17" t="s">
        <v>5</v>
      </c>
      <c r="C4" s="19">
        <v>77.4</v>
      </c>
      <c r="D4" s="19">
        <v>604.5</v>
      </c>
      <c r="E4" s="19">
        <v>10005.5</v>
      </c>
      <c r="F4" s="19">
        <v>9842.9</v>
      </c>
      <c r="G4" s="19">
        <v>10201.9</v>
      </c>
      <c r="H4" s="19">
        <v>10711.8</v>
      </c>
      <c r="I4" s="19">
        <v>11149.6</v>
      </c>
      <c r="J4" s="20">
        <f>J5+J134</f>
        <v>1.0170827858081473</v>
      </c>
      <c r="K4" s="20">
        <f aca="true" t="shared" si="0" ref="K4:P4">K5+K134</f>
        <v>1.0157983193277311</v>
      </c>
      <c r="L4" s="20">
        <f t="shared" si="0"/>
        <v>1.0290124853446325</v>
      </c>
      <c r="M4" s="20">
        <f t="shared" si="0"/>
        <v>1.028849470570404</v>
      </c>
      <c r="N4" s="20">
        <f t="shared" si="0"/>
        <v>1.0277439177957992</v>
      </c>
      <c r="O4" s="20">
        <f t="shared" si="0"/>
        <v>1.0266343361542665</v>
      </c>
      <c r="P4" s="20">
        <f t="shared" si="0"/>
        <v>1.026751756591246</v>
      </c>
      <c r="Q4" s="21"/>
    </row>
    <row r="5" spans="1:17" s="18" customFormat="1" ht="18" customHeight="1">
      <c r="A5" s="17" t="s">
        <v>6</v>
      </c>
      <c r="C5" s="19">
        <v>76.1</v>
      </c>
      <c r="D5" s="19">
        <v>595</v>
      </c>
      <c r="E5" s="19">
        <v>9723.4</v>
      </c>
      <c r="F5" s="19">
        <v>9566.9</v>
      </c>
      <c r="G5" s="19">
        <v>9926.5</v>
      </c>
      <c r="H5" s="19">
        <v>10433.9</v>
      </c>
      <c r="I5" s="19">
        <v>10859.1</v>
      </c>
      <c r="J5" s="20">
        <f aca="true" t="shared" si="1" ref="J5:P12">C5/C$5</f>
        <v>1</v>
      </c>
      <c r="K5" s="20">
        <f t="shared" si="1"/>
        <v>1</v>
      </c>
      <c r="L5" s="20">
        <f t="shared" si="1"/>
        <v>1</v>
      </c>
      <c r="M5" s="20">
        <f t="shared" si="1"/>
        <v>1</v>
      </c>
      <c r="N5" s="20">
        <f t="shared" si="1"/>
        <v>1</v>
      </c>
      <c r="O5" s="20">
        <f t="shared" si="1"/>
        <v>1</v>
      </c>
      <c r="P5" s="20">
        <f t="shared" si="1"/>
        <v>1</v>
      </c>
      <c r="Q5" s="22" t="s">
        <v>7</v>
      </c>
    </row>
    <row r="6" spans="1:17" s="18" customFormat="1" ht="15" customHeight="1">
      <c r="A6" s="23" t="s">
        <v>8</v>
      </c>
      <c r="B6" s="24"/>
      <c r="C6" s="25">
        <f>SUM(C7:C10)</f>
        <v>19.4</v>
      </c>
      <c r="D6" s="25">
        <f aca="true" t="shared" si="2" ref="D6:I6">SUM(D7:D10)</f>
        <v>130</v>
      </c>
      <c r="E6" s="25">
        <f t="shared" si="2"/>
        <v>1296.5</v>
      </c>
      <c r="F6" s="25">
        <f t="shared" si="2"/>
        <v>1287.8</v>
      </c>
      <c r="G6" s="25">
        <f t="shared" si="2"/>
        <v>1321.1</v>
      </c>
      <c r="H6" s="25">
        <f t="shared" si="2"/>
        <v>1400.6</v>
      </c>
      <c r="I6" s="25">
        <f t="shared" si="2"/>
        <v>1467.5</v>
      </c>
      <c r="J6" s="20">
        <f t="shared" si="1"/>
        <v>0.25492772667542707</v>
      </c>
      <c r="K6" s="20">
        <f t="shared" si="1"/>
        <v>0.2184873949579832</v>
      </c>
      <c r="L6" s="20">
        <f t="shared" si="1"/>
        <v>0.13333813275191805</v>
      </c>
      <c r="M6" s="20">
        <f t="shared" si="1"/>
        <v>0.13460995724842947</v>
      </c>
      <c r="N6" s="20">
        <f t="shared" si="1"/>
        <v>0.13308819825719034</v>
      </c>
      <c r="O6" s="20">
        <f t="shared" si="1"/>
        <v>0.13423552075446382</v>
      </c>
      <c r="P6" s="20">
        <f t="shared" si="1"/>
        <v>0.1351401129007008</v>
      </c>
      <c r="Q6" s="22" t="s">
        <v>9</v>
      </c>
    </row>
    <row r="7" spans="1:17" s="30" customFormat="1" ht="12.75" customHeight="1">
      <c r="A7" s="26" t="s">
        <v>10</v>
      </c>
      <c r="B7" s="27"/>
      <c r="C7" s="28">
        <v>14.5</v>
      </c>
      <c r="D7" s="28">
        <v>83.6</v>
      </c>
      <c r="E7" s="28">
        <v>667.7</v>
      </c>
      <c r="F7" s="28">
        <v>663.4</v>
      </c>
      <c r="G7" s="28">
        <v>675.9</v>
      </c>
      <c r="H7" s="28">
        <v>715.4</v>
      </c>
      <c r="I7" s="28">
        <v>740.9</v>
      </c>
      <c r="J7" s="20">
        <f t="shared" si="1"/>
        <v>0.19053876478318005</v>
      </c>
      <c r="K7" s="20">
        <f t="shared" si="1"/>
        <v>0.14050420168067226</v>
      </c>
      <c r="L7" s="20">
        <f t="shared" si="1"/>
        <v>0.0686693954789477</v>
      </c>
      <c r="M7" s="20">
        <f t="shared" si="1"/>
        <v>0.06934325643625416</v>
      </c>
      <c r="N7" s="20">
        <f t="shared" si="1"/>
        <v>0.06809046491714098</v>
      </c>
      <c r="O7" s="20">
        <f t="shared" si="1"/>
        <v>0.06856496612005099</v>
      </c>
      <c r="P7" s="20">
        <f t="shared" si="1"/>
        <v>0.06822849039054801</v>
      </c>
      <c r="Q7" s="29"/>
    </row>
    <row r="8" spans="1:17" s="30" customFormat="1" ht="12.75" customHeight="1">
      <c r="A8" s="26" t="s">
        <v>11</v>
      </c>
      <c r="B8" s="27"/>
      <c r="C8" s="28" t="s">
        <v>12</v>
      </c>
      <c r="D8" s="28">
        <v>11</v>
      </c>
      <c r="E8" s="28">
        <v>104.7</v>
      </c>
      <c r="F8" s="28">
        <v>106.1</v>
      </c>
      <c r="G8" s="28">
        <v>112.6</v>
      </c>
      <c r="H8" s="28">
        <v>117.2</v>
      </c>
      <c r="I8" s="28">
        <v>121.8</v>
      </c>
      <c r="J8" s="31" t="s">
        <v>13</v>
      </c>
      <c r="K8" s="20">
        <f t="shared" si="1"/>
        <v>0.018487394957983194</v>
      </c>
      <c r="L8" s="20">
        <f t="shared" si="1"/>
        <v>0.010767838410432565</v>
      </c>
      <c r="M8" s="20">
        <f t="shared" si="1"/>
        <v>0.011090321838840168</v>
      </c>
      <c r="N8" s="20">
        <f t="shared" si="1"/>
        <v>0.01134337379741097</v>
      </c>
      <c r="O8" s="20">
        <f t="shared" si="1"/>
        <v>0.011232616758834186</v>
      </c>
      <c r="P8" s="20">
        <f t="shared" si="1"/>
        <v>0.011216399149100753</v>
      </c>
      <c r="Q8" s="29"/>
    </row>
    <row r="9" spans="1:17" s="30" customFormat="1" ht="12.75" customHeight="1">
      <c r="A9" s="26" t="s">
        <v>14</v>
      </c>
      <c r="B9" s="27"/>
      <c r="C9" s="28">
        <v>1.7</v>
      </c>
      <c r="D9" s="28">
        <v>0.7</v>
      </c>
      <c r="E9" s="28">
        <v>0.4</v>
      </c>
      <c r="F9" s="28">
        <v>0.4</v>
      </c>
      <c r="G9" s="28">
        <v>0.4</v>
      </c>
      <c r="H9" s="28">
        <v>0.4</v>
      </c>
      <c r="I9" s="28">
        <v>0.6</v>
      </c>
      <c r="J9" s="20">
        <f>C9/C$5</f>
        <v>0.022339027595269383</v>
      </c>
      <c r="K9" s="20">
        <f t="shared" si="1"/>
        <v>0.001176470588235294</v>
      </c>
      <c r="L9" s="20">
        <f t="shared" si="1"/>
        <v>4.113787358331448E-05</v>
      </c>
      <c r="M9" s="20">
        <f t="shared" si="1"/>
        <v>4.181082691362929E-05</v>
      </c>
      <c r="N9" s="20">
        <f t="shared" si="1"/>
        <v>4.02961769002166E-05</v>
      </c>
      <c r="O9" s="20">
        <f t="shared" si="1"/>
        <v>3.8336575968717355E-05</v>
      </c>
      <c r="P9" s="20">
        <f t="shared" si="1"/>
        <v>5.5253197778821445E-05</v>
      </c>
      <c r="Q9" s="29"/>
    </row>
    <row r="10" spans="1:17" s="30" customFormat="1" ht="12.75" customHeight="1">
      <c r="A10" s="26" t="s">
        <v>15</v>
      </c>
      <c r="B10" s="27"/>
      <c r="C10" s="28">
        <v>3.2</v>
      </c>
      <c r="D10" s="28">
        <v>34.7</v>
      </c>
      <c r="E10" s="28">
        <v>523.7</v>
      </c>
      <c r="F10" s="28">
        <v>517.9</v>
      </c>
      <c r="G10" s="28">
        <v>532.2</v>
      </c>
      <c r="H10" s="28">
        <v>567.6</v>
      </c>
      <c r="I10" s="28">
        <v>604.2</v>
      </c>
      <c r="J10" s="20">
        <f>C10/C$5</f>
        <v>0.04204993429697767</v>
      </c>
      <c r="K10" s="20">
        <f t="shared" si="1"/>
        <v>0.05831932773109244</v>
      </c>
      <c r="L10" s="20">
        <f t="shared" si="1"/>
        <v>0.05385976098895449</v>
      </c>
      <c r="M10" s="20">
        <f t="shared" si="1"/>
        <v>0.054134568146421515</v>
      </c>
      <c r="N10" s="20">
        <f t="shared" si="1"/>
        <v>0.05361406336573818</v>
      </c>
      <c r="O10" s="20">
        <f t="shared" si="1"/>
        <v>0.054399601299609926</v>
      </c>
      <c r="P10" s="20">
        <f t="shared" si="1"/>
        <v>0.055639970163273204</v>
      </c>
      <c r="Q10" s="29"/>
    </row>
    <row r="11" spans="1:17" s="30" customFormat="1" ht="12.75" customHeight="1">
      <c r="A11" s="26" t="s">
        <v>16</v>
      </c>
      <c r="B11" s="27"/>
      <c r="C11" s="28">
        <v>2.9</v>
      </c>
      <c r="D11" s="28">
        <v>32.7</v>
      </c>
      <c r="E11" s="28">
        <v>508.7</v>
      </c>
      <c r="F11" s="28">
        <v>502.3</v>
      </c>
      <c r="G11" s="28">
        <v>516.9</v>
      </c>
      <c r="H11" s="28">
        <v>550.8</v>
      </c>
      <c r="I11" s="28">
        <v>587.1</v>
      </c>
      <c r="J11" s="20">
        <f>C11/C$5</f>
        <v>0.03810775295663601</v>
      </c>
      <c r="K11" s="20">
        <f t="shared" si="1"/>
        <v>0.05495798319327731</v>
      </c>
      <c r="L11" s="20">
        <f t="shared" si="1"/>
        <v>0.05231709072958019</v>
      </c>
      <c r="M11" s="20">
        <f t="shared" si="1"/>
        <v>0.05250394589678998</v>
      </c>
      <c r="N11" s="20">
        <f t="shared" si="1"/>
        <v>0.052072734599304886</v>
      </c>
      <c r="O11" s="20">
        <f t="shared" si="1"/>
        <v>0.052789465108923794</v>
      </c>
      <c r="P11" s="20">
        <f t="shared" si="1"/>
        <v>0.05406525402657679</v>
      </c>
      <c r="Q11" s="22" t="s">
        <v>17</v>
      </c>
    </row>
    <row r="12" spans="1:17" s="30" customFormat="1" ht="12.75" customHeight="1">
      <c r="A12" s="26" t="s">
        <v>18</v>
      </c>
      <c r="B12" s="27"/>
      <c r="C12" s="28">
        <v>0.3</v>
      </c>
      <c r="D12" s="28">
        <v>2.1</v>
      </c>
      <c r="E12" s="28">
        <v>15</v>
      </c>
      <c r="F12" s="28">
        <v>15.6</v>
      </c>
      <c r="G12" s="28">
        <v>15.3</v>
      </c>
      <c r="H12" s="28">
        <v>16.8</v>
      </c>
      <c r="I12" s="28">
        <v>17.1</v>
      </c>
      <c r="J12" s="20">
        <f>C12/C$5</f>
        <v>0.003942181340341656</v>
      </c>
      <c r="K12" s="20">
        <f t="shared" si="1"/>
        <v>0.0035294117647058825</v>
      </c>
      <c r="L12" s="20">
        <f t="shared" si="1"/>
        <v>0.001542670259374293</v>
      </c>
      <c r="M12" s="20">
        <f t="shared" si="1"/>
        <v>0.0016306222496315422</v>
      </c>
      <c r="N12" s="20">
        <f t="shared" si="1"/>
        <v>0.0015413287664332847</v>
      </c>
      <c r="O12" s="20">
        <f t="shared" si="1"/>
        <v>0.001610136190686129</v>
      </c>
      <c r="P12" s="20">
        <f t="shared" si="1"/>
        <v>0.0015747161366964114</v>
      </c>
      <c r="Q12" s="29"/>
    </row>
    <row r="13" spans="1:17" s="18" customFormat="1" ht="15" customHeight="1">
      <c r="A13" s="24" t="s">
        <v>19</v>
      </c>
      <c r="B13" s="32"/>
      <c r="C13" s="33">
        <v>10.1</v>
      </c>
      <c r="D13" s="33">
        <v>48.8</v>
      </c>
      <c r="E13" s="33">
        <v>335.4</v>
      </c>
      <c r="F13" s="33">
        <v>321.6</v>
      </c>
      <c r="G13" s="33">
        <v>335.8</v>
      </c>
      <c r="H13" s="33">
        <v>354</v>
      </c>
      <c r="I13" s="33">
        <v>370.8</v>
      </c>
      <c r="J13" s="20">
        <f>C13/C5</f>
        <v>0.13272010512483576</v>
      </c>
      <c r="K13" s="20">
        <f>D13/D5</f>
        <v>0.08201680672268907</v>
      </c>
      <c r="L13" s="20">
        <f>E13/E5</f>
        <v>0.03449410699960919</v>
      </c>
      <c r="M13" s="20">
        <f>F13/F5</f>
        <v>0.03361590483855795</v>
      </c>
      <c r="N13" s="20">
        <f>G13/G5</f>
        <v>0.03382864050773183</v>
      </c>
      <c r="O13" s="20">
        <f>H13/H5</f>
        <v>0.03392786973231486</v>
      </c>
      <c r="P13" s="20">
        <f>I13/I5</f>
        <v>0.03414647622731166</v>
      </c>
      <c r="Q13" s="22" t="s">
        <v>20</v>
      </c>
    </row>
    <row r="14" spans="1:17" s="30" customFormat="1" ht="12.75" customHeight="1">
      <c r="A14" s="26" t="s">
        <v>21</v>
      </c>
      <c r="B14" s="27"/>
      <c r="C14" s="28">
        <v>8.4</v>
      </c>
      <c r="D14" s="28">
        <v>40.7</v>
      </c>
      <c r="E14" s="28">
        <v>274.2</v>
      </c>
      <c r="F14" s="28">
        <v>263.1</v>
      </c>
      <c r="G14" s="28">
        <v>274.3</v>
      </c>
      <c r="H14" s="28">
        <v>288.7</v>
      </c>
      <c r="I14" s="28">
        <v>302.2</v>
      </c>
      <c r="J14" s="20">
        <f aca="true" t="shared" si="3" ref="J14:P23">C14/C$5</f>
        <v>0.11038107752956637</v>
      </c>
      <c r="K14" s="20">
        <f t="shared" si="3"/>
        <v>0.06840336134453782</v>
      </c>
      <c r="L14" s="20">
        <f t="shared" si="3"/>
        <v>0.028200012341362074</v>
      </c>
      <c r="M14" s="20">
        <f t="shared" si="3"/>
        <v>0.027501071402439667</v>
      </c>
      <c r="N14" s="20">
        <f t="shared" si="3"/>
        <v>0.027633103309323528</v>
      </c>
      <c r="O14" s="20">
        <f t="shared" si="3"/>
        <v>0.02766942370542175</v>
      </c>
      <c r="P14" s="20">
        <f t="shared" si="3"/>
        <v>0.027829193947933067</v>
      </c>
      <c r="Q14" s="29"/>
    </row>
    <row r="15" spans="1:17" s="30" customFormat="1" ht="12.75" customHeight="1">
      <c r="A15" s="26" t="s">
        <v>22</v>
      </c>
      <c r="B15" s="27"/>
      <c r="C15" s="28">
        <v>7.1</v>
      </c>
      <c r="D15" s="28">
        <v>35.5</v>
      </c>
      <c r="E15" s="28">
        <v>254.7</v>
      </c>
      <c r="F15" s="28">
        <v>244.3</v>
      </c>
      <c r="G15" s="28">
        <v>255.3</v>
      </c>
      <c r="H15" s="28">
        <v>269.3</v>
      </c>
      <c r="I15" s="28">
        <v>282.2</v>
      </c>
      <c r="J15" s="20">
        <f t="shared" si="3"/>
        <v>0.0932982917214192</v>
      </c>
      <c r="K15" s="20">
        <f t="shared" si="3"/>
        <v>0.05966386554621849</v>
      </c>
      <c r="L15" s="20">
        <f t="shared" si="3"/>
        <v>0.026194541004175495</v>
      </c>
      <c r="M15" s="20">
        <f t="shared" si="3"/>
        <v>0.02553596253749909</v>
      </c>
      <c r="N15" s="20">
        <f t="shared" si="3"/>
        <v>0.02571903490656324</v>
      </c>
      <c r="O15" s="20">
        <f t="shared" si="3"/>
        <v>0.02581009977093896</v>
      </c>
      <c r="P15" s="20">
        <f t="shared" si="3"/>
        <v>0.02598742068863902</v>
      </c>
      <c r="Q15" s="29"/>
    </row>
    <row r="16" spans="1:17" s="30" customFormat="1" ht="12.75" customHeight="1">
      <c r="A16" s="26" t="s">
        <v>23</v>
      </c>
      <c r="B16" s="27"/>
      <c r="C16" s="28" t="s">
        <v>12</v>
      </c>
      <c r="D16" s="28">
        <v>21.3</v>
      </c>
      <c r="E16" s="28">
        <v>152.1</v>
      </c>
      <c r="F16" s="28">
        <v>145.8</v>
      </c>
      <c r="G16" s="28">
        <v>152.8</v>
      </c>
      <c r="H16" s="28">
        <v>161.1</v>
      </c>
      <c r="I16" s="28">
        <v>169.5</v>
      </c>
      <c r="J16" s="31" t="s">
        <v>13</v>
      </c>
      <c r="K16" s="20">
        <f t="shared" si="3"/>
        <v>0.035798319327731094</v>
      </c>
      <c r="L16" s="20">
        <f t="shared" si="3"/>
        <v>0.01564267643005533</v>
      </c>
      <c r="M16" s="20">
        <f t="shared" si="3"/>
        <v>0.015240046410017876</v>
      </c>
      <c r="N16" s="20">
        <f t="shared" si="3"/>
        <v>0.01539313957588274</v>
      </c>
      <c r="O16" s="20">
        <f t="shared" si="3"/>
        <v>0.015440055971400914</v>
      </c>
      <c r="P16" s="20">
        <f t="shared" si="3"/>
        <v>0.01560902837251706</v>
      </c>
      <c r="Q16" s="29"/>
    </row>
    <row r="17" spans="1:17" s="30" customFormat="1" ht="12.75" customHeight="1">
      <c r="A17" s="26" t="s">
        <v>24</v>
      </c>
      <c r="B17" s="27"/>
      <c r="C17" s="28" t="s">
        <v>12</v>
      </c>
      <c r="D17" s="28">
        <v>13.4</v>
      </c>
      <c r="E17" s="28">
        <v>84.7</v>
      </c>
      <c r="F17" s="28">
        <v>81.5</v>
      </c>
      <c r="G17" s="28">
        <v>84.9</v>
      </c>
      <c r="H17" s="28">
        <v>89.7</v>
      </c>
      <c r="I17" s="28">
        <v>93.5</v>
      </c>
      <c r="J17" s="31" t="s">
        <v>13</v>
      </c>
      <c r="K17" s="20">
        <f t="shared" si="3"/>
        <v>0.022521008403361346</v>
      </c>
      <c r="L17" s="20">
        <f t="shared" si="3"/>
        <v>0.008710944731266842</v>
      </c>
      <c r="M17" s="20">
        <f t="shared" si="3"/>
        <v>0.008518955983651967</v>
      </c>
      <c r="N17" s="20">
        <f t="shared" si="3"/>
        <v>0.008552863547070973</v>
      </c>
      <c r="O17" s="20">
        <f t="shared" si="3"/>
        <v>0.008596977160984867</v>
      </c>
      <c r="P17" s="20">
        <f t="shared" si="3"/>
        <v>0.008610289987199676</v>
      </c>
      <c r="Q17" s="29"/>
    </row>
    <row r="18" spans="1:17" s="30" customFormat="1" ht="12.75" customHeight="1">
      <c r="A18" s="26" t="s">
        <v>25</v>
      </c>
      <c r="B18" s="27"/>
      <c r="C18" s="28" t="s">
        <v>12</v>
      </c>
      <c r="D18" s="28">
        <v>0.8</v>
      </c>
      <c r="E18" s="28">
        <v>17.9</v>
      </c>
      <c r="F18" s="28">
        <v>17.1</v>
      </c>
      <c r="G18" s="28">
        <v>17.7</v>
      </c>
      <c r="H18" s="28">
        <v>18.5</v>
      </c>
      <c r="I18" s="28">
        <v>19.2</v>
      </c>
      <c r="J18" s="31" t="s">
        <v>13</v>
      </c>
      <c r="K18" s="20">
        <f t="shared" si="3"/>
        <v>0.0013445378151260505</v>
      </c>
      <c r="L18" s="20">
        <f t="shared" si="3"/>
        <v>0.0018409198428533228</v>
      </c>
      <c r="M18" s="20">
        <f t="shared" si="3"/>
        <v>0.001787412850557652</v>
      </c>
      <c r="N18" s="20">
        <f t="shared" si="3"/>
        <v>0.0017831058278345842</v>
      </c>
      <c r="O18" s="20">
        <f t="shared" si="3"/>
        <v>0.0017730666385531778</v>
      </c>
      <c r="P18" s="20">
        <f t="shared" si="3"/>
        <v>0.0017681023289222862</v>
      </c>
      <c r="Q18" s="29"/>
    </row>
    <row r="19" spans="1:17" s="18" customFormat="1" ht="12.75" customHeight="1">
      <c r="A19" s="26" t="s">
        <v>26</v>
      </c>
      <c r="B19" s="32"/>
      <c r="C19" s="28">
        <v>0.3</v>
      </c>
      <c r="D19" s="28">
        <v>1.1</v>
      </c>
      <c r="E19" s="28">
        <v>4.1</v>
      </c>
      <c r="F19" s="28">
        <v>4.1</v>
      </c>
      <c r="G19" s="28">
        <v>4.2</v>
      </c>
      <c r="H19" s="28">
        <v>4.2</v>
      </c>
      <c r="I19" s="28">
        <v>4.4</v>
      </c>
      <c r="J19" s="20">
        <f>C19/C$5</f>
        <v>0.003942181340341656</v>
      </c>
      <c r="K19" s="20">
        <f t="shared" si="3"/>
        <v>0.0018487394957983196</v>
      </c>
      <c r="L19" s="20">
        <f t="shared" si="3"/>
        <v>0.0004216632042289734</v>
      </c>
      <c r="M19" s="20">
        <f t="shared" si="3"/>
        <v>0.00042856097586470017</v>
      </c>
      <c r="N19" s="20">
        <f t="shared" si="3"/>
        <v>0.00042310985745227424</v>
      </c>
      <c r="O19" s="20">
        <f t="shared" si="3"/>
        <v>0.00040253404767153227</v>
      </c>
      <c r="P19" s="20">
        <f t="shared" si="3"/>
        <v>0.00040519011704469066</v>
      </c>
      <c r="Q19" s="21"/>
    </row>
    <row r="20" spans="1:17" s="30" customFormat="1" ht="12.75" customHeight="1">
      <c r="A20" s="26" t="s">
        <v>27</v>
      </c>
      <c r="B20" s="27"/>
      <c r="C20" s="28">
        <v>1</v>
      </c>
      <c r="D20" s="28">
        <v>4.2</v>
      </c>
      <c r="E20" s="28">
        <v>15.4</v>
      </c>
      <c r="F20" s="28">
        <v>14.7</v>
      </c>
      <c r="G20" s="28">
        <v>14.8</v>
      </c>
      <c r="H20" s="28">
        <v>15.2</v>
      </c>
      <c r="I20" s="28">
        <v>15.7</v>
      </c>
      <c r="J20" s="20">
        <f>C20/C$5</f>
        <v>0.01314060446780552</v>
      </c>
      <c r="K20" s="20">
        <f t="shared" si="3"/>
        <v>0.007058823529411765</v>
      </c>
      <c r="L20" s="20">
        <f t="shared" si="3"/>
        <v>0.0015838081329576075</v>
      </c>
      <c r="M20" s="20">
        <f t="shared" si="3"/>
        <v>0.0015365478890758762</v>
      </c>
      <c r="N20" s="20">
        <f t="shared" si="3"/>
        <v>0.001490958545308014</v>
      </c>
      <c r="O20" s="20">
        <f t="shared" si="3"/>
        <v>0.0014567898868112594</v>
      </c>
      <c r="P20" s="20">
        <f t="shared" si="3"/>
        <v>0.0014457920085458279</v>
      </c>
      <c r="Q20" s="29"/>
    </row>
    <row r="21" spans="1:17" s="30" customFormat="1" ht="12.75" customHeight="1">
      <c r="A21" s="26" t="s">
        <v>28</v>
      </c>
      <c r="B21" s="27"/>
      <c r="C21" s="28" t="s">
        <v>12</v>
      </c>
      <c r="D21" s="28">
        <v>2.6</v>
      </c>
      <c r="E21" s="28">
        <v>11.3</v>
      </c>
      <c r="F21" s="28">
        <v>10.9</v>
      </c>
      <c r="G21" s="28">
        <v>11</v>
      </c>
      <c r="H21" s="28">
        <v>11.2</v>
      </c>
      <c r="I21" s="28">
        <v>11.6</v>
      </c>
      <c r="J21" s="31" t="s">
        <v>13</v>
      </c>
      <c r="K21" s="20">
        <f t="shared" si="3"/>
        <v>0.004369747899159664</v>
      </c>
      <c r="L21" s="20">
        <f t="shared" si="3"/>
        <v>0.001162144928728634</v>
      </c>
      <c r="M21" s="20">
        <f t="shared" si="3"/>
        <v>0.001139345033396398</v>
      </c>
      <c r="N21" s="20">
        <f t="shared" si="3"/>
        <v>0.0011081448647559562</v>
      </c>
      <c r="O21" s="20">
        <f t="shared" si="3"/>
        <v>0.001073424127124086</v>
      </c>
      <c r="P21" s="20">
        <f t="shared" si="3"/>
        <v>0.0010682284903905479</v>
      </c>
      <c r="Q21" s="29"/>
    </row>
    <row r="22" spans="1:17" s="30" customFormat="1" ht="12.75" customHeight="1">
      <c r="A22" s="26" t="s">
        <v>29</v>
      </c>
      <c r="B22" s="27"/>
      <c r="C22" s="28" t="s">
        <v>12</v>
      </c>
      <c r="D22" s="28">
        <v>1.6</v>
      </c>
      <c r="E22" s="28">
        <v>4.1</v>
      </c>
      <c r="F22" s="28">
        <v>3.8</v>
      </c>
      <c r="G22" s="28">
        <v>3.8</v>
      </c>
      <c r="H22" s="28">
        <v>4</v>
      </c>
      <c r="I22" s="28">
        <v>4</v>
      </c>
      <c r="J22" s="31" t="s">
        <v>13</v>
      </c>
      <c r="K22" s="20">
        <f t="shared" si="3"/>
        <v>0.002689075630252101</v>
      </c>
      <c r="L22" s="20">
        <f t="shared" si="3"/>
        <v>0.0004216632042289734</v>
      </c>
      <c r="M22" s="20">
        <f t="shared" si="3"/>
        <v>0.0003972028556794782</v>
      </c>
      <c r="N22" s="20">
        <f t="shared" si="3"/>
        <v>0.0003828136805520576</v>
      </c>
      <c r="O22" s="20">
        <f t="shared" si="3"/>
        <v>0.00038336575968717356</v>
      </c>
      <c r="P22" s="20">
        <f t="shared" si="3"/>
        <v>0.00036835465185880965</v>
      </c>
      <c r="Q22" s="29"/>
    </row>
    <row r="23" spans="1:17" s="30" customFormat="1" ht="12.75" customHeight="1">
      <c r="A23" s="26" t="s">
        <v>30</v>
      </c>
      <c r="B23" s="27"/>
      <c r="C23" s="28">
        <v>1.8</v>
      </c>
      <c r="D23" s="28">
        <v>8.1</v>
      </c>
      <c r="E23" s="28">
        <v>61.2</v>
      </c>
      <c r="F23" s="28">
        <v>58.5</v>
      </c>
      <c r="G23" s="28">
        <v>61.5</v>
      </c>
      <c r="H23" s="28">
        <v>65.3</v>
      </c>
      <c r="I23" s="28">
        <v>68.6</v>
      </c>
      <c r="J23" s="20">
        <f>C23/C$5</f>
        <v>0.023653088042049936</v>
      </c>
      <c r="K23" s="20">
        <f t="shared" si="3"/>
        <v>0.01361344537815126</v>
      </c>
      <c r="L23" s="20">
        <f t="shared" si="3"/>
        <v>0.006294094658247116</v>
      </c>
      <c r="M23" s="20">
        <f t="shared" si="3"/>
        <v>0.006114833436118283</v>
      </c>
      <c r="N23" s="20">
        <f t="shared" si="3"/>
        <v>0.006195537198408301</v>
      </c>
      <c r="O23" s="20">
        <f t="shared" si="3"/>
        <v>0.006258446026893108</v>
      </c>
      <c r="P23" s="20">
        <f t="shared" si="3"/>
        <v>0.006317282279378585</v>
      </c>
      <c r="Q23" s="29" t="s">
        <v>31</v>
      </c>
    </row>
    <row r="24" spans="1:17" s="18" customFormat="1" ht="15" customHeight="1">
      <c r="A24" s="24" t="s">
        <v>32</v>
      </c>
      <c r="B24" s="32"/>
      <c r="C24" s="33">
        <f>C25+C30+C36+C43</f>
        <v>21.5</v>
      </c>
      <c r="D24" s="33">
        <f aca="true" t="shared" si="4" ref="D24:I24">D25+D30+D36+D43</f>
        <v>153.6</v>
      </c>
      <c r="E24" s="33">
        <f t="shared" si="4"/>
        <v>2400.7000000000003</v>
      </c>
      <c r="F24" s="33">
        <f t="shared" si="4"/>
        <v>2397.5</v>
      </c>
      <c r="G24" s="33">
        <f t="shared" si="4"/>
        <v>2438</v>
      </c>
      <c r="H24" s="33">
        <f t="shared" si="4"/>
        <v>2515.9</v>
      </c>
      <c r="I24" s="33">
        <f t="shared" si="4"/>
        <v>2596.4</v>
      </c>
      <c r="J24" s="20">
        <f>C24/C5</f>
        <v>0.28252299605781866</v>
      </c>
      <c r="K24" s="20">
        <f>D24/D5</f>
        <v>0.2581512605042017</v>
      </c>
      <c r="L24" s="20">
        <f>E24/E5</f>
        <v>0.24689923277865772</v>
      </c>
      <c r="M24" s="20">
        <f>F24/F5</f>
        <v>0.25060364381356554</v>
      </c>
      <c r="N24" s="20">
        <f>G24/G5</f>
        <v>0.24560519820682014</v>
      </c>
      <c r="O24" s="20">
        <f>H24/H5</f>
        <v>0.24112747869924</v>
      </c>
      <c r="P24" s="20">
        <f>I24/I5</f>
        <v>0.23909900452155336</v>
      </c>
      <c r="Q24" s="22" t="s">
        <v>33</v>
      </c>
    </row>
    <row r="25" spans="1:17" s="30" customFormat="1" ht="12.75" customHeight="1">
      <c r="A25" s="26" t="s">
        <v>34</v>
      </c>
      <c r="B25" s="27"/>
      <c r="C25" s="28">
        <v>11.4</v>
      </c>
      <c r="D25" s="28">
        <v>84.2</v>
      </c>
      <c r="E25" s="28">
        <v>1543.7</v>
      </c>
      <c r="F25" s="34">
        <v>1591.6</v>
      </c>
      <c r="G25" s="28">
        <v>1609.7</v>
      </c>
      <c r="H25" s="28">
        <v>1660</v>
      </c>
      <c r="I25" s="28">
        <v>1719.9</v>
      </c>
      <c r="J25" s="20">
        <f aca="true" t="shared" si="5" ref="J25:P43">C25/C$5</f>
        <v>0.14980289093298294</v>
      </c>
      <c r="K25" s="20">
        <f t="shared" si="5"/>
        <v>0.14151260504201682</v>
      </c>
      <c r="L25" s="20">
        <f t="shared" si="5"/>
        <v>0.1587613386264064</v>
      </c>
      <c r="M25" s="20">
        <f t="shared" si="5"/>
        <v>0.16636528028933092</v>
      </c>
      <c r="N25" s="20">
        <f t="shared" si="5"/>
        <v>0.16216188989069663</v>
      </c>
      <c r="O25" s="20">
        <f t="shared" si="5"/>
        <v>0.15909679027017704</v>
      </c>
      <c r="P25" s="20">
        <f t="shared" si="5"/>
        <v>0.15838329143299168</v>
      </c>
      <c r="Q25" s="29"/>
    </row>
    <row r="26" spans="1:17" s="30" customFormat="1" ht="12.75" customHeight="1">
      <c r="A26" s="26" t="s">
        <v>35</v>
      </c>
      <c r="B26" s="27"/>
      <c r="C26" s="28">
        <v>4.5</v>
      </c>
      <c r="D26" s="28">
        <v>24</v>
      </c>
      <c r="E26" s="28">
        <v>336.4</v>
      </c>
      <c r="F26" s="34">
        <v>359.7</v>
      </c>
      <c r="G26" s="28">
        <v>372.6</v>
      </c>
      <c r="H26" s="28">
        <v>402.3</v>
      </c>
      <c r="I26" s="28">
        <v>430.4</v>
      </c>
      <c r="J26" s="20">
        <f t="shared" si="5"/>
        <v>0.05913272010512484</v>
      </c>
      <c r="K26" s="20">
        <f t="shared" si="5"/>
        <v>0.040336134453781515</v>
      </c>
      <c r="L26" s="20">
        <f t="shared" si="5"/>
        <v>0.034596951683567474</v>
      </c>
      <c r="M26" s="20">
        <f t="shared" si="5"/>
        <v>0.03759838610208113</v>
      </c>
      <c r="N26" s="20">
        <f t="shared" si="5"/>
        <v>0.037535888782551756</v>
      </c>
      <c r="O26" s="20">
        <f t="shared" si="5"/>
        <v>0.038557011280537484</v>
      </c>
      <c r="P26" s="20">
        <f t="shared" si="5"/>
        <v>0.03963496054000792</v>
      </c>
      <c r="Q26" s="29" t="s">
        <v>36</v>
      </c>
    </row>
    <row r="27" spans="1:17" s="30" customFormat="1" ht="12.75" customHeight="1">
      <c r="A27" s="26" t="s">
        <v>37</v>
      </c>
      <c r="B27" s="27"/>
      <c r="C27" s="28">
        <v>5.9</v>
      </c>
      <c r="D27" s="28">
        <v>56.6</v>
      </c>
      <c r="E27" s="28">
        <v>1185.5</v>
      </c>
      <c r="F27" s="34">
        <v>1209.9</v>
      </c>
      <c r="G27" s="28">
        <v>1214.5</v>
      </c>
      <c r="H27" s="28">
        <v>1233.8</v>
      </c>
      <c r="I27" s="28">
        <v>1263.7</v>
      </c>
      <c r="J27" s="20">
        <f t="shared" si="5"/>
        <v>0.07752956636005258</v>
      </c>
      <c r="K27" s="20">
        <f t="shared" si="5"/>
        <v>0.09512605042016807</v>
      </c>
      <c r="L27" s="20">
        <f t="shared" si="5"/>
        <v>0.1219223728325483</v>
      </c>
      <c r="M27" s="20">
        <f t="shared" si="5"/>
        <v>0.1264672987070002</v>
      </c>
      <c r="N27" s="20">
        <f t="shared" si="5"/>
        <v>0.12234926711328263</v>
      </c>
      <c r="O27" s="20">
        <f t="shared" si="5"/>
        <v>0.11824916857550868</v>
      </c>
      <c r="P27" s="20">
        <f t="shared" si="5"/>
        <v>0.11637244338849444</v>
      </c>
      <c r="Q27" s="29" t="s">
        <v>38</v>
      </c>
    </row>
    <row r="28" spans="1:17" s="30" customFormat="1" ht="12.75" customHeight="1">
      <c r="A28" s="26" t="s">
        <v>39</v>
      </c>
      <c r="B28" s="27"/>
      <c r="C28" s="28">
        <v>0.9</v>
      </c>
      <c r="D28" s="28">
        <v>3</v>
      </c>
      <c r="E28" s="28">
        <v>20.5</v>
      </c>
      <c r="F28" s="34">
        <v>20.7</v>
      </c>
      <c r="G28" s="28">
        <v>21.2</v>
      </c>
      <c r="H28" s="28">
        <v>22.4</v>
      </c>
      <c r="I28" s="28">
        <v>24.1</v>
      </c>
      <c r="J28" s="20">
        <f t="shared" si="5"/>
        <v>0.011826544021024968</v>
      </c>
      <c r="K28" s="20">
        <f t="shared" si="5"/>
        <v>0.005042016806722689</v>
      </c>
      <c r="L28" s="20">
        <f t="shared" si="5"/>
        <v>0.002108316021144867</v>
      </c>
      <c r="M28" s="20">
        <f t="shared" si="5"/>
        <v>0.0021637102927803153</v>
      </c>
      <c r="N28" s="20">
        <f t="shared" si="5"/>
        <v>0.0021356973757114795</v>
      </c>
      <c r="O28" s="20">
        <f t="shared" si="5"/>
        <v>0.002146848254248172</v>
      </c>
      <c r="P28" s="20">
        <f t="shared" si="5"/>
        <v>0.002219336777449328</v>
      </c>
      <c r="Q28" s="29"/>
    </row>
    <row r="29" spans="1:17" s="30" customFormat="1" ht="12.75" customHeight="1">
      <c r="A29" s="26" t="s">
        <v>40</v>
      </c>
      <c r="B29" s="27"/>
      <c r="C29" s="28">
        <v>0.1</v>
      </c>
      <c r="D29" s="28">
        <v>0.5</v>
      </c>
      <c r="E29" s="28">
        <v>1.3</v>
      </c>
      <c r="F29" s="34">
        <v>1.3</v>
      </c>
      <c r="G29" s="28">
        <v>1.3</v>
      </c>
      <c r="H29" s="28">
        <v>1.5</v>
      </c>
      <c r="I29" s="28">
        <v>1.7</v>
      </c>
      <c r="J29" s="20">
        <f t="shared" si="5"/>
        <v>0.0013140604467805521</v>
      </c>
      <c r="K29" s="20">
        <f t="shared" si="5"/>
        <v>0.0008403361344537816</v>
      </c>
      <c r="L29" s="20">
        <f t="shared" si="5"/>
        <v>0.00013369808914577206</v>
      </c>
      <c r="M29" s="20">
        <f t="shared" si="5"/>
        <v>0.0001358851874692952</v>
      </c>
      <c r="N29" s="20">
        <f t="shared" si="5"/>
        <v>0.00013096257492570392</v>
      </c>
      <c r="O29" s="20">
        <f t="shared" si="5"/>
        <v>0.0001437621598826901</v>
      </c>
      <c r="P29" s="20">
        <f t="shared" si="5"/>
        <v>0.0001565507270399941</v>
      </c>
      <c r="Q29" s="29"/>
    </row>
    <row r="30" spans="1:17" s="30" customFormat="1" ht="12.75" customHeight="1">
      <c r="A30" s="26" t="s">
        <v>41</v>
      </c>
      <c r="B30" s="27"/>
      <c r="C30" s="28">
        <v>3.1</v>
      </c>
      <c r="D30" s="28">
        <v>21.3</v>
      </c>
      <c r="E30" s="28">
        <v>326.2</v>
      </c>
      <c r="F30" s="34">
        <v>313.7</v>
      </c>
      <c r="G30" s="28">
        <v>325.5</v>
      </c>
      <c r="H30" s="28">
        <v>330.3</v>
      </c>
      <c r="I30" s="28">
        <v>320.7</v>
      </c>
      <c r="J30" s="20">
        <f t="shared" si="5"/>
        <v>0.04073587385019711</v>
      </c>
      <c r="K30" s="20">
        <f t="shared" si="5"/>
        <v>0.035798319327731094</v>
      </c>
      <c r="L30" s="20">
        <f t="shared" si="5"/>
        <v>0.03354793590719296</v>
      </c>
      <c r="M30" s="20">
        <f t="shared" si="5"/>
        <v>0.032790141007013766</v>
      </c>
      <c r="N30" s="20">
        <f t="shared" si="5"/>
        <v>0.032791013952551254</v>
      </c>
      <c r="O30" s="20">
        <f t="shared" si="5"/>
        <v>0.03165642760616836</v>
      </c>
      <c r="P30" s="20">
        <f t="shared" si="5"/>
        <v>0.029532834212780062</v>
      </c>
      <c r="Q30" s="29"/>
    </row>
    <row r="31" spans="1:17" s="18" customFormat="1" ht="12.75" customHeight="1">
      <c r="A31" s="26" t="s">
        <v>42</v>
      </c>
      <c r="B31" s="32"/>
      <c r="C31" s="28">
        <v>0.3</v>
      </c>
      <c r="D31" s="28">
        <v>2.8</v>
      </c>
      <c r="E31" s="28">
        <v>71.9</v>
      </c>
      <c r="F31" s="34">
        <v>74.3</v>
      </c>
      <c r="G31" s="28">
        <v>78</v>
      </c>
      <c r="H31" s="28">
        <v>82.1</v>
      </c>
      <c r="I31" s="28">
        <v>85.9</v>
      </c>
      <c r="J31" s="20">
        <f t="shared" si="5"/>
        <v>0.003942181340341656</v>
      </c>
      <c r="K31" s="20">
        <f t="shared" si="5"/>
        <v>0.004705882352941176</v>
      </c>
      <c r="L31" s="20">
        <f t="shared" si="5"/>
        <v>0.007394532776600778</v>
      </c>
      <c r="M31" s="20">
        <f t="shared" si="5"/>
        <v>0.00776636109920664</v>
      </c>
      <c r="N31" s="20">
        <f t="shared" si="5"/>
        <v>0.007857754495542235</v>
      </c>
      <c r="O31" s="20">
        <f t="shared" si="5"/>
        <v>0.007868582217579237</v>
      </c>
      <c r="P31" s="20">
        <f t="shared" si="5"/>
        <v>0.007910416148667937</v>
      </c>
      <c r="Q31" s="21"/>
    </row>
    <row r="32" spans="1:17" s="30" customFormat="1" ht="12.75" customHeight="1">
      <c r="A32" s="26" t="s">
        <v>43</v>
      </c>
      <c r="B32" s="27"/>
      <c r="C32" s="28">
        <v>2.8</v>
      </c>
      <c r="D32" s="28">
        <v>18.5</v>
      </c>
      <c r="E32" s="28">
        <v>254.3</v>
      </c>
      <c r="F32" s="34">
        <v>239.4</v>
      </c>
      <c r="G32" s="28">
        <v>247.5</v>
      </c>
      <c r="H32" s="28">
        <v>248.2</v>
      </c>
      <c r="I32" s="28">
        <v>234.7</v>
      </c>
      <c r="J32" s="20">
        <f t="shared" si="5"/>
        <v>0.03679369250985545</v>
      </c>
      <c r="K32" s="20">
        <f t="shared" si="5"/>
        <v>0.031092436974789917</v>
      </c>
      <c r="L32" s="20">
        <f t="shared" si="5"/>
        <v>0.02615340313059218</v>
      </c>
      <c r="M32" s="20">
        <f t="shared" si="5"/>
        <v>0.025023779907807128</v>
      </c>
      <c r="N32" s="20">
        <f t="shared" si="5"/>
        <v>0.024933259457009017</v>
      </c>
      <c r="O32" s="20">
        <f t="shared" si="5"/>
        <v>0.023787845388589118</v>
      </c>
      <c r="P32" s="20">
        <f t="shared" si="5"/>
        <v>0.021613209197815654</v>
      </c>
      <c r="Q32" s="29"/>
    </row>
    <row r="33" spans="1:17" s="30" customFormat="1" ht="12.75" customHeight="1">
      <c r="A33" s="26" t="s">
        <v>44</v>
      </c>
      <c r="B33" s="27"/>
      <c r="C33" s="28">
        <v>0.6</v>
      </c>
      <c r="D33" s="28">
        <v>8.8</v>
      </c>
      <c r="E33" s="28">
        <v>155.4</v>
      </c>
      <c r="F33" s="34">
        <v>157</v>
      </c>
      <c r="G33" s="28">
        <v>166.8</v>
      </c>
      <c r="H33" s="28">
        <v>166.7</v>
      </c>
      <c r="I33" s="28">
        <v>163.4</v>
      </c>
      <c r="J33" s="20">
        <f t="shared" si="5"/>
        <v>0.007884362680683312</v>
      </c>
      <c r="K33" s="20">
        <f t="shared" si="5"/>
        <v>0.014789915966386557</v>
      </c>
      <c r="L33" s="20">
        <f t="shared" si="5"/>
        <v>0.015982063887117676</v>
      </c>
      <c r="M33" s="20">
        <f t="shared" si="5"/>
        <v>0.016410749563599496</v>
      </c>
      <c r="N33" s="20">
        <f t="shared" si="5"/>
        <v>0.01680350576739032</v>
      </c>
      <c r="O33" s="20">
        <f t="shared" si="5"/>
        <v>0.01597676803496296</v>
      </c>
      <c r="P33" s="20">
        <f t="shared" si="5"/>
        <v>0.015047287528432375</v>
      </c>
      <c r="Q33" s="29"/>
    </row>
    <row r="34" spans="1:17" s="30" customFormat="1" ht="12.75" customHeight="1">
      <c r="A34" s="26" t="s">
        <v>45</v>
      </c>
      <c r="B34" s="27"/>
      <c r="C34" s="28">
        <v>0.6</v>
      </c>
      <c r="D34" s="28">
        <v>5.2</v>
      </c>
      <c r="E34" s="28">
        <v>68.1</v>
      </c>
      <c r="F34" s="34">
        <v>58.1</v>
      </c>
      <c r="G34" s="28">
        <v>54.6</v>
      </c>
      <c r="H34" s="28">
        <v>52.1</v>
      </c>
      <c r="I34" s="28">
        <v>44.7</v>
      </c>
      <c r="J34" s="20">
        <f t="shared" si="5"/>
        <v>0.007884362680683312</v>
      </c>
      <c r="K34" s="20">
        <f t="shared" si="5"/>
        <v>0.008739495798319327</v>
      </c>
      <c r="L34" s="20">
        <f t="shared" si="5"/>
        <v>0.00700372297755929</v>
      </c>
      <c r="M34" s="20">
        <f t="shared" si="5"/>
        <v>0.006073022609204654</v>
      </c>
      <c r="N34" s="20">
        <f t="shared" si="5"/>
        <v>0.005500428146879565</v>
      </c>
      <c r="O34" s="20">
        <f t="shared" si="5"/>
        <v>0.004993339019925436</v>
      </c>
      <c r="P34" s="20">
        <f t="shared" si="5"/>
        <v>0.004116363234522198</v>
      </c>
      <c r="Q34" s="29"/>
    </row>
    <row r="35" spans="1:17" s="30" customFormat="1" ht="12.75" customHeight="1">
      <c r="A35" s="26" t="s">
        <v>46</v>
      </c>
      <c r="B35" s="27"/>
      <c r="C35" s="28">
        <v>1.6</v>
      </c>
      <c r="D35" s="28">
        <v>4.5</v>
      </c>
      <c r="E35" s="28">
        <v>30.8</v>
      </c>
      <c r="F35" s="34">
        <v>24.3</v>
      </c>
      <c r="G35" s="28">
        <v>26.2</v>
      </c>
      <c r="H35" s="28">
        <v>29.4</v>
      </c>
      <c r="I35" s="28">
        <v>26.7</v>
      </c>
      <c r="J35" s="20">
        <f t="shared" si="5"/>
        <v>0.021024967148488834</v>
      </c>
      <c r="K35" s="20">
        <f t="shared" si="5"/>
        <v>0.007563025210084034</v>
      </c>
      <c r="L35" s="20">
        <f t="shared" si="5"/>
        <v>0.003167616265915215</v>
      </c>
      <c r="M35" s="20">
        <f t="shared" si="5"/>
        <v>0.002540007735002979</v>
      </c>
      <c r="N35" s="20">
        <f t="shared" si="5"/>
        <v>0.0026393995869641866</v>
      </c>
      <c r="O35" s="20">
        <f t="shared" si="5"/>
        <v>0.0028177383337007257</v>
      </c>
      <c r="P35" s="20">
        <f t="shared" si="5"/>
        <v>0.0024587673011575543</v>
      </c>
      <c r="Q35" s="29"/>
    </row>
    <row r="36" spans="1:17" s="30" customFormat="1" ht="12.75" customHeight="1">
      <c r="A36" s="35" t="s">
        <v>47</v>
      </c>
      <c r="B36" s="27"/>
      <c r="C36" s="36">
        <v>6.7</v>
      </c>
      <c r="D36" s="36">
        <v>45.4</v>
      </c>
      <c r="E36" s="36">
        <v>442</v>
      </c>
      <c r="F36" s="37">
        <v>409.8</v>
      </c>
      <c r="G36" s="36">
        <v>417.3</v>
      </c>
      <c r="H36" s="36">
        <v>434.5</v>
      </c>
      <c r="I36" s="36">
        <v>458.3</v>
      </c>
      <c r="J36" s="20">
        <f t="shared" si="5"/>
        <v>0.08804204993429698</v>
      </c>
      <c r="K36" s="20">
        <f t="shared" si="5"/>
        <v>0.07630252100840336</v>
      </c>
      <c r="L36" s="20">
        <f t="shared" si="5"/>
        <v>0.0454573503095625</v>
      </c>
      <c r="M36" s="20">
        <f t="shared" si="5"/>
        <v>0.0428351921730132</v>
      </c>
      <c r="N36" s="20">
        <f t="shared" si="5"/>
        <v>0.04203898655115096</v>
      </c>
      <c r="O36" s="20">
        <f t="shared" si="5"/>
        <v>0.041643105646019224</v>
      </c>
      <c r="P36" s="20">
        <f t="shared" si="5"/>
        <v>0.042204234236723114</v>
      </c>
      <c r="Q36" s="29" t="s">
        <v>48</v>
      </c>
    </row>
    <row r="37" spans="1:17" s="30" customFormat="1" ht="12.75" customHeight="1">
      <c r="A37" s="26" t="s">
        <v>49</v>
      </c>
      <c r="B37" s="27"/>
      <c r="C37" s="28">
        <v>2.1</v>
      </c>
      <c r="D37" s="28">
        <v>15</v>
      </c>
      <c r="E37" s="28">
        <v>148.8</v>
      </c>
      <c r="F37" s="34">
        <v>134.1</v>
      </c>
      <c r="G37" s="28">
        <v>137.5</v>
      </c>
      <c r="H37" s="28">
        <v>142.3</v>
      </c>
      <c r="I37" s="28">
        <v>152.1</v>
      </c>
      <c r="J37" s="20">
        <f t="shared" si="5"/>
        <v>0.027595269382391593</v>
      </c>
      <c r="K37" s="20">
        <f t="shared" si="5"/>
        <v>0.025210084033613446</v>
      </c>
      <c r="L37" s="20">
        <f t="shared" si="5"/>
        <v>0.015303288972992988</v>
      </c>
      <c r="M37" s="20">
        <f t="shared" si="5"/>
        <v>0.014017079722794217</v>
      </c>
      <c r="N37" s="20">
        <f t="shared" si="5"/>
        <v>0.013851810809449453</v>
      </c>
      <c r="O37" s="20">
        <f t="shared" si="5"/>
        <v>0.0136382369008712</v>
      </c>
      <c r="P37" s="20">
        <f t="shared" si="5"/>
        <v>0.014006685636931237</v>
      </c>
      <c r="Q37" s="29" t="s">
        <v>50</v>
      </c>
    </row>
    <row r="38" spans="1:17" s="18" customFormat="1" ht="12.75" customHeight="1">
      <c r="A38" s="26" t="s">
        <v>51</v>
      </c>
      <c r="B38" s="32"/>
      <c r="C38" s="28">
        <v>0.7</v>
      </c>
      <c r="D38" s="28">
        <v>4.7</v>
      </c>
      <c r="E38" s="28">
        <v>45.4</v>
      </c>
      <c r="F38" s="34">
        <v>42.2</v>
      </c>
      <c r="G38" s="28">
        <v>43.8</v>
      </c>
      <c r="H38" s="28">
        <v>45.9</v>
      </c>
      <c r="I38" s="28">
        <v>48.1</v>
      </c>
      <c r="J38" s="20">
        <f t="shared" si="5"/>
        <v>0.009198423127463863</v>
      </c>
      <c r="K38" s="20">
        <f t="shared" si="5"/>
        <v>0.007899159663865547</v>
      </c>
      <c r="L38" s="20">
        <f t="shared" si="5"/>
        <v>0.004669148651706193</v>
      </c>
      <c r="M38" s="20">
        <f t="shared" si="5"/>
        <v>0.00441104223938789</v>
      </c>
      <c r="N38" s="20">
        <f t="shared" si="5"/>
        <v>0.004412431370573716</v>
      </c>
      <c r="O38" s="20">
        <f t="shared" si="5"/>
        <v>0.0043991220924103165</v>
      </c>
      <c r="P38" s="20">
        <f t="shared" si="5"/>
        <v>0.004429464688602186</v>
      </c>
      <c r="Q38" s="21"/>
    </row>
    <row r="39" spans="1:17" s="30" customFormat="1" ht="12.75" customHeight="1">
      <c r="A39" s="26" t="s">
        <v>52</v>
      </c>
      <c r="B39" s="27"/>
      <c r="C39" s="28">
        <v>0.7</v>
      </c>
      <c r="D39" s="28">
        <v>7.3</v>
      </c>
      <c r="E39" s="28">
        <v>49.9</v>
      </c>
      <c r="F39" s="34">
        <v>45.6</v>
      </c>
      <c r="G39" s="28">
        <v>46.3</v>
      </c>
      <c r="H39" s="28">
        <v>47.7</v>
      </c>
      <c r="I39" s="28">
        <v>48.8</v>
      </c>
      <c r="J39" s="20">
        <f t="shared" si="5"/>
        <v>0.009198423127463863</v>
      </c>
      <c r="K39" s="20">
        <f t="shared" si="5"/>
        <v>0.01226890756302521</v>
      </c>
      <c r="L39" s="20">
        <f t="shared" si="5"/>
        <v>0.0051319497295184814</v>
      </c>
      <c r="M39" s="20">
        <f t="shared" si="5"/>
        <v>0.004766434268153739</v>
      </c>
      <c r="N39" s="20">
        <f t="shared" si="5"/>
        <v>0.00466428247620007</v>
      </c>
      <c r="O39" s="20">
        <f t="shared" si="5"/>
        <v>0.004571636684269545</v>
      </c>
      <c r="P39" s="20">
        <f t="shared" si="5"/>
        <v>0.004493926752677477</v>
      </c>
      <c r="Q39" s="29" t="s">
        <v>53</v>
      </c>
    </row>
    <row r="40" spans="1:17" s="30" customFormat="1" ht="12.75" customHeight="1">
      <c r="A40" s="26" t="s">
        <v>54</v>
      </c>
      <c r="B40" s="27"/>
      <c r="C40" s="28">
        <v>0.6</v>
      </c>
      <c r="D40" s="28">
        <v>3.5</v>
      </c>
      <c r="E40" s="28">
        <v>43.7</v>
      </c>
      <c r="F40" s="34">
        <v>41.1</v>
      </c>
      <c r="G40" s="28">
        <v>42.7</v>
      </c>
      <c r="H40" s="28">
        <v>45</v>
      </c>
      <c r="I40" s="28">
        <v>47.5</v>
      </c>
      <c r="J40" s="20">
        <f t="shared" si="5"/>
        <v>0.007884362680683312</v>
      </c>
      <c r="K40" s="20">
        <f t="shared" si="5"/>
        <v>0.0058823529411764705</v>
      </c>
      <c r="L40" s="20">
        <f t="shared" si="5"/>
        <v>0.0044943126889771074</v>
      </c>
      <c r="M40" s="20">
        <f t="shared" si="5"/>
        <v>0.004296062465375409</v>
      </c>
      <c r="N40" s="20">
        <f t="shared" si="5"/>
        <v>0.004301616884098121</v>
      </c>
      <c r="O40" s="20">
        <f t="shared" si="5"/>
        <v>0.004312864796480702</v>
      </c>
      <c r="P40" s="20">
        <f t="shared" si="5"/>
        <v>0.004374211490823365</v>
      </c>
      <c r="Q40" s="29" t="s">
        <v>55</v>
      </c>
    </row>
    <row r="41" spans="1:17" s="30" customFormat="1" ht="12.75" customHeight="1">
      <c r="A41" s="26" t="s">
        <v>56</v>
      </c>
      <c r="B41" s="27"/>
      <c r="C41" s="28">
        <v>0.2</v>
      </c>
      <c r="D41" s="28">
        <v>1.5</v>
      </c>
      <c r="E41" s="28">
        <v>19.3</v>
      </c>
      <c r="F41" s="34">
        <v>17.5</v>
      </c>
      <c r="G41" s="28">
        <v>17.6</v>
      </c>
      <c r="H41" s="28">
        <v>18.4</v>
      </c>
      <c r="I41" s="28">
        <v>19.6</v>
      </c>
      <c r="J41" s="20">
        <f t="shared" si="5"/>
        <v>0.0026281208935611043</v>
      </c>
      <c r="K41" s="20">
        <f t="shared" si="5"/>
        <v>0.0025210084033613447</v>
      </c>
      <c r="L41" s="20">
        <f t="shared" si="5"/>
        <v>0.0019849024003949236</v>
      </c>
      <c r="M41" s="20">
        <f t="shared" si="5"/>
        <v>0.0018292236774712812</v>
      </c>
      <c r="N41" s="20">
        <f t="shared" si="5"/>
        <v>0.0017730317836095301</v>
      </c>
      <c r="O41" s="20">
        <f t="shared" si="5"/>
        <v>0.0017634824945609983</v>
      </c>
      <c r="P41" s="20">
        <f t="shared" si="5"/>
        <v>0.0018049377941081674</v>
      </c>
      <c r="Q41" s="29"/>
    </row>
    <row r="42" spans="1:17" s="30" customFormat="1" ht="12.75" customHeight="1">
      <c r="A42" s="26" t="s">
        <v>57</v>
      </c>
      <c r="B42" s="27"/>
      <c r="C42" s="28">
        <v>2.3</v>
      </c>
      <c r="D42" s="28">
        <v>13.4</v>
      </c>
      <c r="E42" s="28">
        <v>134.9</v>
      </c>
      <c r="F42" s="34">
        <v>129.4</v>
      </c>
      <c r="G42" s="28">
        <v>129.5</v>
      </c>
      <c r="H42" s="28">
        <v>135.1</v>
      </c>
      <c r="I42" s="28">
        <v>142.2</v>
      </c>
      <c r="J42" s="20">
        <f t="shared" si="5"/>
        <v>0.030223390275952694</v>
      </c>
      <c r="K42" s="20">
        <f t="shared" si="5"/>
        <v>0.022521008403361346</v>
      </c>
      <c r="L42" s="20">
        <f t="shared" si="5"/>
        <v>0.01387374786597281</v>
      </c>
      <c r="M42" s="20">
        <f t="shared" si="5"/>
        <v>0.013525802506559074</v>
      </c>
      <c r="N42" s="20">
        <f t="shared" si="5"/>
        <v>0.013045887271445122</v>
      </c>
      <c r="O42" s="20">
        <f t="shared" si="5"/>
        <v>0.012948178533434286</v>
      </c>
      <c r="P42" s="20">
        <f t="shared" si="5"/>
        <v>0.013095007873580682</v>
      </c>
      <c r="Q42" s="29" t="s">
        <v>58</v>
      </c>
    </row>
    <row r="43" spans="1:17" s="30" customFormat="1" ht="12.75" customHeight="1">
      <c r="A43" s="38" t="s">
        <v>59</v>
      </c>
      <c r="B43" s="27"/>
      <c r="C43" s="28">
        <v>0.3</v>
      </c>
      <c r="D43" s="28">
        <v>2.7</v>
      </c>
      <c r="E43" s="28">
        <v>88.8</v>
      </c>
      <c r="F43" s="34">
        <v>82.4</v>
      </c>
      <c r="G43" s="28">
        <v>85.5</v>
      </c>
      <c r="H43" s="28">
        <v>91.1</v>
      </c>
      <c r="I43" s="28">
        <v>97.5</v>
      </c>
      <c r="J43" s="20">
        <f t="shared" si="5"/>
        <v>0.003942181340341656</v>
      </c>
      <c r="K43" s="20">
        <f t="shared" si="5"/>
        <v>0.004537815126050421</v>
      </c>
      <c r="L43" s="20">
        <f t="shared" si="5"/>
        <v>0.009132607935495814</v>
      </c>
      <c r="M43" s="20">
        <f t="shared" si="5"/>
        <v>0.008613030344207634</v>
      </c>
      <c r="N43" s="20">
        <f t="shared" si="5"/>
        <v>0.008613307812421296</v>
      </c>
      <c r="O43" s="20">
        <f t="shared" si="5"/>
        <v>0.008731155176875376</v>
      </c>
      <c r="P43" s="20">
        <f t="shared" si="5"/>
        <v>0.008978644639058486</v>
      </c>
      <c r="Q43" s="29" t="s">
        <v>60</v>
      </c>
    </row>
    <row r="44" spans="1:17" s="18" customFormat="1" ht="15" customHeight="1">
      <c r="A44" s="24" t="s">
        <v>61</v>
      </c>
      <c r="B44" s="32"/>
      <c r="C44" s="33">
        <f>C45+C50+C57+C60</f>
        <v>3.2</v>
      </c>
      <c r="D44" s="33">
        <f aca="true" t="shared" si="6" ref="D44:I44">D45+D50+D57+D60</f>
        <v>54.1</v>
      </c>
      <c r="E44" s="33">
        <f t="shared" si="6"/>
        <v>2041.5</v>
      </c>
      <c r="F44" s="33">
        <f t="shared" si="6"/>
        <v>2120.2000000000003</v>
      </c>
      <c r="G44" s="33">
        <f t="shared" si="6"/>
        <v>2216.2</v>
      </c>
      <c r="H44" s="33">
        <f t="shared" si="6"/>
        <v>2323.1000000000004</v>
      </c>
      <c r="I44" s="33">
        <f t="shared" si="6"/>
        <v>2434.2</v>
      </c>
      <c r="J44" s="20">
        <f>C44/C5</f>
        <v>0.04204993429697767</v>
      </c>
      <c r="K44" s="20">
        <f>D44/D5</f>
        <v>0.09092436974789916</v>
      </c>
      <c r="L44" s="20">
        <f>E44/E5</f>
        <v>0.20995742230084127</v>
      </c>
      <c r="M44" s="20">
        <f>F44/F5</f>
        <v>0.22161828805569206</v>
      </c>
      <c r="N44" s="20">
        <f>G44/G5</f>
        <v>0.22326096811565002</v>
      </c>
      <c r="O44" s="20">
        <f>H44/H5</f>
        <v>0.22264924908231826</v>
      </c>
      <c r="P44" s="20">
        <f>I44/I5</f>
        <v>0.22416222338867858</v>
      </c>
      <c r="Q44" s="22" t="s">
        <v>62</v>
      </c>
    </row>
    <row r="45" spans="1:17" s="30" customFormat="1" ht="12.75" customHeight="1">
      <c r="A45" s="26" t="s">
        <v>63</v>
      </c>
      <c r="B45" s="27"/>
      <c r="C45" s="28">
        <v>0.7</v>
      </c>
      <c r="D45" s="28">
        <v>8</v>
      </c>
      <c r="E45" s="28">
        <v>357.7</v>
      </c>
      <c r="F45" s="34">
        <v>373.5</v>
      </c>
      <c r="G45" s="28">
        <v>389.7</v>
      </c>
      <c r="H45" s="28">
        <v>412</v>
      </c>
      <c r="I45" s="28">
        <v>432</v>
      </c>
      <c r="J45" s="20">
        <f aca="true" t="shared" si="7" ref="J45:P60">C45/C$5</f>
        <v>0.009198423127463863</v>
      </c>
      <c r="K45" s="20">
        <f t="shared" si="7"/>
        <v>0.013445378151260505</v>
      </c>
      <c r="L45" s="20">
        <f t="shared" si="7"/>
        <v>0.03678754345187897</v>
      </c>
      <c r="M45" s="20">
        <f t="shared" si="7"/>
        <v>0.039040859630601346</v>
      </c>
      <c r="N45" s="20">
        <f t="shared" si="7"/>
        <v>0.03925855034503602</v>
      </c>
      <c r="O45" s="20">
        <f t="shared" si="7"/>
        <v>0.039486673247778874</v>
      </c>
      <c r="P45" s="20">
        <f t="shared" si="7"/>
        <v>0.039782302400751444</v>
      </c>
      <c r="Q45" s="29"/>
    </row>
    <row r="46" spans="1:17" s="30" customFormat="1" ht="12.75" customHeight="1">
      <c r="A46" s="26" t="s">
        <v>64</v>
      </c>
      <c r="B46" s="27"/>
      <c r="C46" s="28">
        <v>0.5</v>
      </c>
      <c r="D46" s="28">
        <v>6.3</v>
      </c>
      <c r="E46" s="28">
        <v>305.2</v>
      </c>
      <c r="F46" s="34">
        <v>320.9</v>
      </c>
      <c r="G46" s="28">
        <v>334.1</v>
      </c>
      <c r="H46" s="28">
        <v>353.2</v>
      </c>
      <c r="I46" s="28">
        <v>370</v>
      </c>
      <c r="J46" s="20">
        <f t="shared" si="7"/>
        <v>0.00657030223390276</v>
      </c>
      <c r="K46" s="20">
        <f t="shared" si="7"/>
        <v>0.010588235294117647</v>
      </c>
      <c r="L46" s="20">
        <f t="shared" si="7"/>
        <v>0.03138819754406895</v>
      </c>
      <c r="M46" s="20">
        <f t="shared" si="7"/>
        <v>0.03354273589145909</v>
      </c>
      <c r="N46" s="20">
        <f t="shared" si="7"/>
        <v>0.03365738175590591</v>
      </c>
      <c r="O46" s="20">
        <f t="shared" si="7"/>
        <v>0.03385119658037743</v>
      </c>
      <c r="P46" s="20">
        <f t="shared" si="7"/>
        <v>0.034072805296939894</v>
      </c>
      <c r="Q46" s="22" t="s">
        <v>65</v>
      </c>
    </row>
    <row r="47" spans="1:16" s="30" customFormat="1" ht="12.75" customHeight="1">
      <c r="A47" s="26" t="s">
        <v>66</v>
      </c>
      <c r="B47" s="27"/>
      <c r="C47" s="28" t="s">
        <v>12</v>
      </c>
      <c r="D47" s="28">
        <v>6.1</v>
      </c>
      <c r="E47" s="28">
        <v>301.4</v>
      </c>
      <c r="F47" s="34">
        <v>317.1</v>
      </c>
      <c r="G47" s="28">
        <v>330.1</v>
      </c>
      <c r="H47" s="28">
        <v>349.1</v>
      </c>
      <c r="I47" s="28">
        <v>365.5</v>
      </c>
      <c r="J47" s="31" t="s">
        <v>13</v>
      </c>
      <c r="K47" s="20">
        <f t="shared" si="7"/>
        <v>0.010252100840336134</v>
      </c>
      <c r="L47" s="20">
        <f t="shared" si="7"/>
        <v>0.030997387745027458</v>
      </c>
      <c r="M47" s="20">
        <f t="shared" si="7"/>
        <v>0.03314553303577962</v>
      </c>
      <c r="N47" s="20">
        <f t="shared" si="7"/>
        <v>0.03325441998690375</v>
      </c>
      <c r="O47" s="20">
        <f t="shared" si="7"/>
        <v>0.03345824667669808</v>
      </c>
      <c r="P47" s="20">
        <f t="shared" si="7"/>
        <v>0.03365840631359873</v>
      </c>
    </row>
    <row r="48" spans="1:17" s="30" customFormat="1" ht="12.75" customHeight="1">
      <c r="A48" s="26" t="s">
        <v>67</v>
      </c>
      <c r="B48" s="27"/>
      <c r="C48" s="28" t="s">
        <v>12</v>
      </c>
      <c r="D48" s="28">
        <v>0.2</v>
      </c>
      <c r="E48" s="28">
        <v>3.8</v>
      </c>
      <c r="F48" s="34">
        <v>3.8</v>
      </c>
      <c r="G48" s="28">
        <v>4</v>
      </c>
      <c r="H48" s="28">
        <v>4.2</v>
      </c>
      <c r="I48" s="28">
        <v>4.5</v>
      </c>
      <c r="J48" s="31" t="s">
        <v>13</v>
      </c>
      <c r="K48" s="20">
        <f t="shared" si="7"/>
        <v>0.0003361344537815126</v>
      </c>
      <c r="L48" s="20">
        <f t="shared" si="7"/>
        <v>0.00039080979904148754</v>
      </c>
      <c r="M48" s="20">
        <f t="shared" si="7"/>
        <v>0.0003972028556794782</v>
      </c>
      <c r="N48" s="20">
        <f t="shared" si="7"/>
        <v>0.0004029617690021659</v>
      </c>
      <c r="O48" s="20">
        <f t="shared" si="7"/>
        <v>0.00040253404767153227</v>
      </c>
      <c r="P48" s="20">
        <f t="shared" si="7"/>
        <v>0.00041439898334116084</v>
      </c>
      <c r="Q48" s="29"/>
    </row>
    <row r="49" spans="1:17" s="30" customFormat="1" ht="12.75" customHeight="1">
      <c r="A49" s="26" t="s">
        <v>68</v>
      </c>
      <c r="B49" s="27"/>
      <c r="C49" s="28">
        <v>0.2</v>
      </c>
      <c r="D49" s="28">
        <v>1.7</v>
      </c>
      <c r="E49" s="28">
        <v>52.5</v>
      </c>
      <c r="F49" s="34">
        <v>52.7</v>
      </c>
      <c r="G49" s="28">
        <v>55.6</v>
      </c>
      <c r="H49" s="28">
        <v>58.8</v>
      </c>
      <c r="I49" s="28">
        <v>62</v>
      </c>
      <c r="J49" s="20">
        <f>C49/C$5</f>
        <v>0.0026281208935611043</v>
      </c>
      <c r="K49" s="20">
        <f t="shared" si="7"/>
        <v>0.002857142857142857</v>
      </c>
      <c r="L49" s="20">
        <f t="shared" si="7"/>
        <v>0.005399345907810026</v>
      </c>
      <c r="M49" s="20">
        <f t="shared" si="7"/>
        <v>0.005508576445870658</v>
      </c>
      <c r="N49" s="20">
        <f t="shared" si="7"/>
        <v>0.005601168589130107</v>
      </c>
      <c r="O49" s="20">
        <f t="shared" si="7"/>
        <v>0.005635476667401451</v>
      </c>
      <c r="P49" s="20">
        <f t="shared" si="7"/>
        <v>0.00570949710381155</v>
      </c>
      <c r="Q49" s="29"/>
    </row>
    <row r="50" spans="1:17" s="30" customFormat="1" ht="12.75" customHeight="1">
      <c r="A50" s="26" t="s">
        <v>69</v>
      </c>
      <c r="B50" s="27"/>
      <c r="C50" s="28">
        <v>1.7</v>
      </c>
      <c r="D50" s="28">
        <v>19.9</v>
      </c>
      <c r="E50" s="28">
        <v>725.6</v>
      </c>
      <c r="F50" s="34">
        <v>744.7</v>
      </c>
      <c r="G50" s="28">
        <v>767.9</v>
      </c>
      <c r="H50" s="28">
        <v>797.2</v>
      </c>
      <c r="I50" s="28">
        <v>827.5</v>
      </c>
      <c r="J50" s="20">
        <f>C50/C$5</f>
        <v>0.022339027595269383</v>
      </c>
      <c r="K50" s="20">
        <f t="shared" si="7"/>
        <v>0.0334453781512605</v>
      </c>
      <c r="L50" s="20">
        <f t="shared" si="7"/>
        <v>0.07462410268013248</v>
      </c>
      <c r="M50" s="20">
        <f t="shared" si="7"/>
        <v>0.07784130700644933</v>
      </c>
      <c r="N50" s="20">
        <f t="shared" si="7"/>
        <v>0.0773585856041908</v>
      </c>
      <c r="O50" s="20">
        <f t="shared" si="7"/>
        <v>0.07640479590565369</v>
      </c>
      <c r="P50" s="20">
        <f t="shared" si="7"/>
        <v>0.07620336860329124</v>
      </c>
      <c r="Q50" s="29"/>
    </row>
    <row r="51" spans="1:17" s="30" customFormat="1" ht="12.75" customHeight="1">
      <c r="A51" s="26" t="s">
        <v>70</v>
      </c>
      <c r="B51" s="27"/>
      <c r="C51" s="28">
        <v>1</v>
      </c>
      <c r="D51" s="28">
        <v>12.4</v>
      </c>
      <c r="E51" s="28">
        <v>383.7</v>
      </c>
      <c r="F51" s="34">
        <v>392.8</v>
      </c>
      <c r="G51" s="28">
        <v>402.8</v>
      </c>
      <c r="H51" s="28">
        <v>418.4</v>
      </c>
      <c r="I51" s="28">
        <v>433.9</v>
      </c>
      <c r="J51" s="20">
        <f>C51/C$5</f>
        <v>0.01314060446780552</v>
      </c>
      <c r="K51" s="20">
        <f t="shared" si="7"/>
        <v>0.020840336134453782</v>
      </c>
      <c r="L51" s="20">
        <f t="shared" si="7"/>
        <v>0.039461505234794414</v>
      </c>
      <c r="M51" s="20">
        <f t="shared" si="7"/>
        <v>0.04105823202918396</v>
      </c>
      <c r="N51" s="20">
        <f t="shared" si="7"/>
        <v>0.04057825013851811</v>
      </c>
      <c r="O51" s="20">
        <f t="shared" si="7"/>
        <v>0.040100058463278354</v>
      </c>
      <c r="P51" s="20">
        <f t="shared" si="7"/>
        <v>0.03995727086038438</v>
      </c>
      <c r="Q51" s="22" t="s">
        <v>71</v>
      </c>
    </row>
    <row r="52" spans="1:17" s="30" customFormat="1" ht="12.75" customHeight="1">
      <c r="A52" s="26" t="s">
        <v>72</v>
      </c>
      <c r="B52" s="27"/>
      <c r="C52" s="28">
        <v>0.5</v>
      </c>
      <c r="D52" s="28">
        <v>4.3</v>
      </c>
      <c r="E52" s="28">
        <v>102</v>
      </c>
      <c r="F52" s="34">
        <v>102.1</v>
      </c>
      <c r="G52" s="28">
        <v>104.5</v>
      </c>
      <c r="H52" s="28">
        <v>106.8</v>
      </c>
      <c r="I52" s="28">
        <v>109.4</v>
      </c>
      <c r="J52" s="20">
        <f>C52/C$5</f>
        <v>0.00657030223390276</v>
      </c>
      <c r="K52" s="20">
        <f t="shared" si="7"/>
        <v>0.00722689075630252</v>
      </c>
      <c r="L52" s="20">
        <f t="shared" si="7"/>
        <v>0.010490157763745192</v>
      </c>
      <c r="M52" s="20">
        <f t="shared" si="7"/>
        <v>0.010672213569703874</v>
      </c>
      <c r="N52" s="20">
        <f t="shared" si="7"/>
        <v>0.010527376215181584</v>
      </c>
      <c r="O52" s="20">
        <f t="shared" si="7"/>
        <v>0.010235865783647534</v>
      </c>
      <c r="P52" s="20">
        <f t="shared" si="7"/>
        <v>0.010074499728338444</v>
      </c>
      <c r="Q52" s="29"/>
    </row>
    <row r="53" spans="1:17" s="30" customFormat="1" ht="12.75" customHeight="1">
      <c r="A53" s="26" t="s">
        <v>73</v>
      </c>
      <c r="B53" s="27"/>
      <c r="C53" s="28">
        <v>0.2</v>
      </c>
      <c r="D53" s="28">
        <v>3.2</v>
      </c>
      <c r="E53" s="28">
        <v>240</v>
      </c>
      <c r="F53" s="34">
        <v>249.8</v>
      </c>
      <c r="G53" s="28">
        <v>260.6</v>
      </c>
      <c r="H53" s="28">
        <v>272.1</v>
      </c>
      <c r="I53" s="28">
        <v>284.2</v>
      </c>
      <c r="J53" s="20">
        <f>C53/C$5</f>
        <v>0.0026281208935611043</v>
      </c>
      <c r="K53" s="20">
        <f t="shared" si="7"/>
        <v>0.005378151260504202</v>
      </c>
      <c r="L53" s="20">
        <f t="shared" si="7"/>
        <v>0.024682724149988688</v>
      </c>
      <c r="M53" s="20">
        <f t="shared" si="7"/>
        <v>0.02611086140756149</v>
      </c>
      <c r="N53" s="20">
        <f t="shared" si="7"/>
        <v>0.026252959250491113</v>
      </c>
      <c r="O53" s="20">
        <f t="shared" si="7"/>
        <v>0.026078455802719985</v>
      </c>
      <c r="P53" s="20">
        <f t="shared" si="7"/>
        <v>0.026171598014568424</v>
      </c>
      <c r="Q53" s="29"/>
    </row>
    <row r="54" spans="1:17" s="30" customFormat="1" ht="12.75" customHeight="1">
      <c r="A54" s="26" t="s">
        <v>74</v>
      </c>
      <c r="B54" s="27"/>
      <c r="C54" s="28" t="s">
        <v>12</v>
      </c>
      <c r="D54" s="28" t="s">
        <v>12</v>
      </c>
      <c r="E54" s="28">
        <v>69</v>
      </c>
      <c r="F54" s="34">
        <v>73.5</v>
      </c>
      <c r="G54" s="28">
        <v>77</v>
      </c>
      <c r="H54" s="28">
        <v>80.5</v>
      </c>
      <c r="I54" s="28">
        <v>84.5</v>
      </c>
      <c r="J54" s="31" t="s">
        <v>13</v>
      </c>
      <c r="K54" s="31" t="s">
        <v>13</v>
      </c>
      <c r="L54" s="20">
        <f t="shared" si="7"/>
        <v>0.007096283193121748</v>
      </c>
      <c r="M54" s="20">
        <f t="shared" si="7"/>
        <v>0.007682739445379381</v>
      </c>
      <c r="N54" s="20">
        <f t="shared" si="7"/>
        <v>0.0077570140532916936</v>
      </c>
      <c r="O54" s="20">
        <f t="shared" si="7"/>
        <v>0.007715235913704367</v>
      </c>
      <c r="P54" s="20">
        <f t="shared" si="7"/>
        <v>0.0077814920205173535</v>
      </c>
      <c r="Q54" s="29"/>
    </row>
    <row r="55" spans="1:17" s="18" customFormat="1" ht="12.75" customHeight="1">
      <c r="A55" s="26" t="s">
        <v>75</v>
      </c>
      <c r="B55" s="32"/>
      <c r="C55" s="28" t="s">
        <v>12</v>
      </c>
      <c r="D55" s="28" t="s">
        <v>12</v>
      </c>
      <c r="E55" s="28">
        <v>30.9</v>
      </c>
      <c r="F55" s="34">
        <v>32.2</v>
      </c>
      <c r="G55" s="28">
        <v>32.6</v>
      </c>
      <c r="H55" s="28">
        <v>33.9</v>
      </c>
      <c r="I55" s="28">
        <v>33.7</v>
      </c>
      <c r="J55" s="31" t="s">
        <v>13</v>
      </c>
      <c r="K55" s="31" t="s">
        <v>13</v>
      </c>
      <c r="L55" s="20">
        <f t="shared" si="7"/>
        <v>0.0031779007343110434</v>
      </c>
      <c r="M55" s="20">
        <f t="shared" si="7"/>
        <v>0.0033657715665471578</v>
      </c>
      <c r="N55" s="20">
        <f t="shared" si="7"/>
        <v>0.0032841384173676524</v>
      </c>
      <c r="O55" s="20">
        <f t="shared" si="7"/>
        <v>0.0032490248133487955</v>
      </c>
      <c r="P55" s="20">
        <f t="shared" si="7"/>
        <v>0.0031033879419104715</v>
      </c>
      <c r="Q55" s="21"/>
    </row>
    <row r="56" spans="1:17" s="30" customFormat="1" ht="12.75" customHeight="1">
      <c r="A56" s="26" t="s">
        <v>76</v>
      </c>
      <c r="B56" s="27"/>
      <c r="C56" s="28" t="s">
        <v>12</v>
      </c>
      <c r="D56" s="28" t="s">
        <v>12</v>
      </c>
      <c r="E56" s="28">
        <v>140.1</v>
      </c>
      <c r="F56" s="34">
        <v>144</v>
      </c>
      <c r="G56" s="28">
        <v>151</v>
      </c>
      <c r="H56" s="28">
        <v>157.7</v>
      </c>
      <c r="I56" s="28">
        <v>166</v>
      </c>
      <c r="J56" s="31" t="s">
        <v>13</v>
      </c>
      <c r="K56" s="31" t="s">
        <v>13</v>
      </c>
      <c r="L56" s="20">
        <f t="shared" si="7"/>
        <v>0.014408540222555897</v>
      </c>
      <c r="M56" s="20">
        <f t="shared" si="7"/>
        <v>0.015051897688906543</v>
      </c>
      <c r="N56" s="20">
        <f t="shared" si="7"/>
        <v>0.015211806779831763</v>
      </c>
      <c r="O56" s="20">
        <f t="shared" si="7"/>
        <v>0.015114195075666817</v>
      </c>
      <c r="P56" s="20">
        <f t="shared" si="7"/>
        <v>0.0152867180521406</v>
      </c>
      <c r="Q56" s="22" t="s">
        <v>77</v>
      </c>
    </row>
    <row r="57" spans="1:17" s="30" customFormat="1" ht="12.75" customHeight="1">
      <c r="A57" s="26" t="s">
        <v>78</v>
      </c>
      <c r="B57" s="27"/>
      <c r="C57" s="28">
        <v>0.6</v>
      </c>
      <c r="D57" s="28">
        <v>22.1</v>
      </c>
      <c r="E57" s="28">
        <v>830.8</v>
      </c>
      <c r="F57" s="34">
        <v>882.6</v>
      </c>
      <c r="G57" s="28">
        <v>922.8</v>
      </c>
      <c r="H57" s="28">
        <v>970.6</v>
      </c>
      <c r="I57" s="28">
        <v>1020.2</v>
      </c>
      <c r="J57" s="20">
        <f aca="true" t="shared" si="8" ref="J57:K60">C57/C$5</f>
        <v>0.007884362680683312</v>
      </c>
      <c r="K57" s="20">
        <f t="shared" si="8"/>
        <v>0.037142857142857144</v>
      </c>
      <c r="L57" s="20">
        <f t="shared" si="7"/>
        <v>0.08544336343254418</v>
      </c>
      <c r="M57" s="20">
        <f t="shared" si="7"/>
        <v>0.09225558958492303</v>
      </c>
      <c r="N57" s="20">
        <f t="shared" si="7"/>
        <v>0.09296328010879967</v>
      </c>
      <c r="O57" s="20">
        <f t="shared" si="7"/>
        <v>0.09302370158809266</v>
      </c>
      <c r="P57" s="20">
        <f t="shared" si="7"/>
        <v>0.0939488539565894</v>
      </c>
      <c r="Q57" s="29"/>
    </row>
    <row r="58" spans="1:17" s="30" customFormat="1" ht="12.75" customHeight="1">
      <c r="A58" s="39" t="s">
        <v>79</v>
      </c>
      <c r="B58" s="27"/>
      <c r="C58" s="28">
        <v>0.5</v>
      </c>
      <c r="D58" s="28">
        <v>18.3</v>
      </c>
      <c r="E58" s="28">
        <v>690.1</v>
      </c>
      <c r="F58" s="34">
        <v>736.6</v>
      </c>
      <c r="G58" s="28">
        <v>770.5</v>
      </c>
      <c r="H58" s="28">
        <v>811.4</v>
      </c>
      <c r="I58" s="28">
        <v>861.2</v>
      </c>
      <c r="J58" s="20">
        <f t="shared" si="8"/>
        <v>0.00657030223390276</v>
      </c>
      <c r="K58" s="20">
        <f t="shared" si="8"/>
        <v>0.030756302521008406</v>
      </c>
      <c r="L58" s="20">
        <f t="shared" si="7"/>
        <v>0.0709731163996133</v>
      </c>
      <c r="M58" s="20">
        <f t="shared" si="7"/>
        <v>0.07699463776144833</v>
      </c>
      <c r="N58" s="20">
        <f t="shared" si="7"/>
        <v>0.07762051075404221</v>
      </c>
      <c r="O58" s="20">
        <f t="shared" si="7"/>
        <v>0.07776574435254316</v>
      </c>
      <c r="P58" s="20">
        <f t="shared" si="7"/>
        <v>0.07930675654520172</v>
      </c>
      <c r="Q58" s="22" t="s">
        <v>80</v>
      </c>
    </row>
    <row r="59" spans="1:17" s="30" customFormat="1" ht="12.75" customHeight="1">
      <c r="A59" s="26" t="s">
        <v>81</v>
      </c>
      <c r="B59" s="27"/>
      <c r="C59" s="28">
        <v>0</v>
      </c>
      <c r="D59" s="28">
        <v>3.8</v>
      </c>
      <c r="E59" s="28">
        <v>140.8</v>
      </c>
      <c r="F59" s="34">
        <v>146.1</v>
      </c>
      <c r="G59" s="28">
        <v>152.3</v>
      </c>
      <c r="H59" s="28">
        <v>159.2</v>
      </c>
      <c r="I59" s="28">
        <v>159</v>
      </c>
      <c r="J59" s="20">
        <f t="shared" si="8"/>
        <v>0</v>
      </c>
      <c r="K59" s="20">
        <f t="shared" si="8"/>
        <v>0.006386554621848739</v>
      </c>
      <c r="L59" s="20">
        <f t="shared" si="7"/>
        <v>0.014480531501326699</v>
      </c>
      <c r="M59" s="20">
        <f t="shared" si="7"/>
        <v>0.015271404530203096</v>
      </c>
      <c r="N59" s="20">
        <f t="shared" si="7"/>
        <v>0.015342769354757469</v>
      </c>
      <c r="O59" s="20">
        <f t="shared" si="7"/>
        <v>0.015257957235549506</v>
      </c>
      <c r="P59" s="20">
        <f t="shared" si="7"/>
        <v>0.014642097411387684</v>
      </c>
      <c r="Q59" s="29"/>
    </row>
    <row r="60" spans="1:17" s="30" customFormat="1" ht="12.75" customHeight="1">
      <c r="A60" s="39" t="s">
        <v>82</v>
      </c>
      <c r="B60" s="27"/>
      <c r="C60" s="28">
        <v>0.2</v>
      </c>
      <c r="D60" s="28">
        <v>4.1</v>
      </c>
      <c r="E60" s="28">
        <v>127.4</v>
      </c>
      <c r="F60" s="34">
        <v>119.4</v>
      </c>
      <c r="G60" s="28">
        <v>135.8</v>
      </c>
      <c r="H60" s="28">
        <v>143.3</v>
      </c>
      <c r="I60" s="28">
        <v>154.5</v>
      </c>
      <c r="J60" s="20">
        <f t="shared" si="8"/>
        <v>0.0026281208935611043</v>
      </c>
      <c r="K60" s="20">
        <f t="shared" si="8"/>
        <v>0.006890756302521008</v>
      </c>
      <c r="L60" s="20">
        <f t="shared" si="7"/>
        <v>0.013102412736285662</v>
      </c>
      <c r="M60" s="20">
        <f t="shared" si="7"/>
        <v>0.012480531833718342</v>
      </c>
      <c r="N60" s="20">
        <f t="shared" si="7"/>
        <v>0.013680552057623535</v>
      </c>
      <c r="O60" s="20">
        <f t="shared" si="7"/>
        <v>0.013734078340792993</v>
      </c>
      <c r="P60" s="20">
        <f t="shared" si="7"/>
        <v>0.014227698428046522</v>
      </c>
      <c r="Q60" s="29"/>
    </row>
    <row r="61" spans="1:17" s="30" customFormat="1" ht="12.75" customHeight="1">
      <c r="A61" s="26" t="s">
        <v>83</v>
      </c>
      <c r="B61" s="27"/>
      <c r="C61" s="28" t="s">
        <v>12</v>
      </c>
      <c r="D61" s="28">
        <v>1.9</v>
      </c>
      <c r="E61" s="28">
        <v>102.2</v>
      </c>
      <c r="F61" s="34">
        <v>97.5</v>
      </c>
      <c r="G61" s="28">
        <v>116.8</v>
      </c>
      <c r="H61" s="28">
        <v>124.8</v>
      </c>
      <c r="I61" s="28">
        <v>127.9</v>
      </c>
      <c r="J61" s="31" t="s">
        <v>13</v>
      </c>
      <c r="K61" s="20">
        <f>D61/D$5</f>
        <v>0.0031932773109243696</v>
      </c>
      <c r="L61" s="20">
        <f>E61/E$5</f>
        <v>0.01051072670053685</v>
      </c>
      <c r="M61" s="20">
        <f>F61/F$5</f>
        <v>0.01019138906019714</v>
      </c>
      <c r="N61" s="20">
        <f>G61/G$5</f>
        <v>0.011766483654863245</v>
      </c>
      <c r="O61" s="20">
        <f>H61/H$5</f>
        <v>0.011961011702239814</v>
      </c>
      <c r="P61" s="20">
        <f>I61/I$5</f>
        <v>0.011778139993185438</v>
      </c>
      <c r="Q61" s="22" t="s">
        <v>84</v>
      </c>
    </row>
    <row r="62" spans="1:17" s="30" customFormat="1" ht="12.75" customHeight="1">
      <c r="A62" s="26" t="s">
        <v>85</v>
      </c>
      <c r="B62" s="27"/>
      <c r="C62" s="28" t="s">
        <v>12</v>
      </c>
      <c r="D62" s="28">
        <v>1.2</v>
      </c>
      <c r="E62" s="28">
        <v>2.7</v>
      </c>
      <c r="F62" s="34">
        <v>2.7</v>
      </c>
      <c r="G62" s="28">
        <v>2.6</v>
      </c>
      <c r="H62" s="28">
        <v>2.7</v>
      </c>
      <c r="I62" s="28">
        <v>2.8</v>
      </c>
      <c r="J62" s="31" t="s">
        <v>13</v>
      </c>
      <c r="K62" s="20">
        <f>D62/D$5</f>
        <v>0.0020168067226890756</v>
      </c>
      <c r="L62" s="20">
        <f>E62/E$5</f>
        <v>0.00027768064668737274</v>
      </c>
      <c r="M62" s="20">
        <f>F62/F$5</f>
        <v>0.0002822230816669977</v>
      </c>
      <c r="N62" s="20">
        <f>G62/G$5</f>
        <v>0.00026192514985140785</v>
      </c>
      <c r="O62" s="20">
        <f>H62/H$5</f>
        <v>0.00025877188778884215</v>
      </c>
      <c r="P62" s="20">
        <f>I62/I$5</f>
        <v>0.00025784825630116673</v>
      </c>
      <c r="Q62" s="22" t="s">
        <v>86</v>
      </c>
    </row>
    <row r="63" spans="1:17" s="30" customFormat="1" ht="12.75" customHeight="1">
      <c r="A63" s="26" t="s">
        <v>87</v>
      </c>
      <c r="B63" s="27"/>
      <c r="C63" s="28" t="s">
        <v>12</v>
      </c>
      <c r="D63" s="28">
        <v>1</v>
      </c>
      <c r="E63" s="28">
        <v>22.4</v>
      </c>
      <c r="F63" s="34">
        <v>19.2</v>
      </c>
      <c r="G63" s="28">
        <v>16.4</v>
      </c>
      <c r="H63" s="28">
        <v>15.8</v>
      </c>
      <c r="I63" s="28">
        <v>23.9</v>
      </c>
      <c r="J63" s="31" t="s">
        <v>13</v>
      </c>
      <c r="K63" s="20">
        <f>D63/D$5</f>
        <v>0.0016806722689075631</v>
      </c>
      <c r="L63" s="20">
        <f>E63/E$5</f>
        <v>0.0023037209206656106</v>
      </c>
      <c r="M63" s="20">
        <f>F63/F$5</f>
        <v>0.0020069196918542057</v>
      </c>
      <c r="N63" s="20">
        <f>G63/G$5</f>
        <v>0.00165214325290888</v>
      </c>
      <c r="O63" s="20">
        <f>H63/H$5</f>
        <v>0.0015142947507643357</v>
      </c>
      <c r="P63" s="20">
        <f>I63/I$5</f>
        <v>0.0022009190448563877</v>
      </c>
      <c r="Q63" s="22" t="s">
        <v>88</v>
      </c>
    </row>
    <row r="64" spans="1:17" s="18" customFormat="1" ht="15" customHeight="1">
      <c r="A64" s="24" t="s">
        <v>89</v>
      </c>
      <c r="B64" s="32"/>
      <c r="C64" s="33">
        <v>7.5</v>
      </c>
      <c r="D64" s="33">
        <v>75.9</v>
      </c>
      <c r="E64" s="33">
        <v>1009.7</v>
      </c>
      <c r="F64" s="33">
        <v>867</v>
      </c>
      <c r="G64" s="33">
        <v>942.1</v>
      </c>
      <c r="H64" s="33">
        <v>1056.5</v>
      </c>
      <c r="I64" s="33">
        <v>1110.2</v>
      </c>
      <c r="J64" s="20">
        <f>C64/C5</f>
        <v>0.0985545335085414</v>
      </c>
      <c r="K64" s="20">
        <f>D64/D5</f>
        <v>0.12756302521008403</v>
      </c>
      <c r="L64" s="20">
        <f>E64/E5</f>
        <v>0.10384227739268158</v>
      </c>
      <c r="M64" s="20">
        <f>F64/F5</f>
        <v>0.09062496733529148</v>
      </c>
      <c r="N64" s="20">
        <f>G64/G5</f>
        <v>0.09490757064423513</v>
      </c>
      <c r="O64" s="20">
        <f>H64/H5</f>
        <v>0.10125648127737472</v>
      </c>
      <c r="P64" s="20">
        <f>I64/I5</f>
        <v>0.10223683362341263</v>
      </c>
      <c r="Q64" s="22" t="s">
        <v>90</v>
      </c>
    </row>
    <row r="65" spans="1:17" s="30" customFormat="1" ht="12.75" customHeight="1">
      <c r="A65" s="26" t="s">
        <v>91</v>
      </c>
      <c r="B65" s="27"/>
      <c r="C65" s="28">
        <v>2.7</v>
      </c>
      <c r="D65" s="28">
        <v>32</v>
      </c>
      <c r="E65" s="28">
        <v>284.8</v>
      </c>
      <c r="F65" s="34">
        <v>265.3</v>
      </c>
      <c r="G65" s="28">
        <v>286.5</v>
      </c>
      <c r="H65" s="28">
        <v>309.1</v>
      </c>
      <c r="I65" s="28">
        <v>339.9</v>
      </c>
      <c r="J65" s="20">
        <f aca="true" t="shared" si="9" ref="J65:P76">C65/C$5</f>
        <v>0.035479632063074903</v>
      </c>
      <c r="K65" s="20">
        <f t="shared" si="9"/>
        <v>0.05378151260504202</v>
      </c>
      <c r="L65" s="20">
        <f t="shared" si="9"/>
        <v>0.02929016599131991</v>
      </c>
      <c r="M65" s="20">
        <f t="shared" si="9"/>
        <v>0.027731030950464624</v>
      </c>
      <c r="N65" s="20">
        <f t="shared" si="9"/>
        <v>0.028862136704780134</v>
      </c>
      <c r="O65" s="20">
        <f t="shared" si="9"/>
        <v>0.02962458907982634</v>
      </c>
      <c r="P65" s="20">
        <f t="shared" si="9"/>
        <v>0.03130093654170235</v>
      </c>
      <c r="Q65" s="29"/>
    </row>
    <row r="66" spans="1:17" s="30" customFormat="1" ht="12.75" customHeight="1">
      <c r="A66" s="26" t="s">
        <v>92</v>
      </c>
      <c r="B66" s="27"/>
      <c r="C66" s="28">
        <v>2.6</v>
      </c>
      <c r="D66" s="28">
        <v>26.8</v>
      </c>
      <c r="E66" s="28">
        <v>185.2</v>
      </c>
      <c r="F66" s="34">
        <v>165.6</v>
      </c>
      <c r="G66" s="28">
        <v>182.3</v>
      </c>
      <c r="H66" s="28">
        <v>207.8</v>
      </c>
      <c r="I66" s="28">
        <v>236.8</v>
      </c>
      <c r="J66" s="20">
        <f t="shared" si="9"/>
        <v>0.034165571616294355</v>
      </c>
      <c r="K66" s="20">
        <f t="shared" si="9"/>
        <v>0.04504201680672269</v>
      </c>
      <c r="L66" s="20">
        <f t="shared" si="9"/>
        <v>0.019046835469074604</v>
      </c>
      <c r="M66" s="20">
        <f t="shared" si="9"/>
        <v>0.017309682342242522</v>
      </c>
      <c r="N66" s="20">
        <f t="shared" si="9"/>
        <v>0.018364982622273714</v>
      </c>
      <c r="O66" s="20">
        <f t="shared" si="9"/>
        <v>0.019915851215748667</v>
      </c>
      <c r="P66" s="20">
        <f t="shared" si="9"/>
        <v>0.021806595390041532</v>
      </c>
      <c r="Q66" s="29"/>
    </row>
    <row r="67" spans="1:17" s="30" customFormat="1" ht="12.75" customHeight="1">
      <c r="A67" s="26" t="s">
        <v>93</v>
      </c>
      <c r="B67" s="27"/>
      <c r="C67" s="28">
        <v>0</v>
      </c>
      <c r="D67" s="28">
        <v>5.2</v>
      </c>
      <c r="E67" s="28">
        <v>99.6</v>
      </c>
      <c r="F67" s="34">
        <v>99.7</v>
      </c>
      <c r="G67" s="28">
        <v>104.2</v>
      </c>
      <c r="H67" s="28">
        <v>101.4</v>
      </c>
      <c r="I67" s="28">
        <v>103.1</v>
      </c>
      <c r="J67" s="20">
        <f t="shared" si="9"/>
        <v>0</v>
      </c>
      <c r="K67" s="20">
        <f t="shared" si="9"/>
        <v>0.008739495798319327</v>
      </c>
      <c r="L67" s="20">
        <f t="shared" si="9"/>
        <v>0.010243330522245304</v>
      </c>
      <c r="M67" s="20">
        <f t="shared" si="9"/>
        <v>0.0104213486082221</v>
      </c>
      <c r="N67" s="20">
        <f t="shared" si="9"/>
        <v>0.010497154082506422</v>
      </c>
      <c r="O67" s="20">
        <f t="shared" si="9"/>
        <v>0.00971832200806985</v>
      </c>
      <c r="P67" s="20">
        <f t="shared" si="9"/>
        <v>0.009494341151660817</v>
      </c>
      <c r="Q67" s="29"/>
    </row>
    <row r="68" spans="1:17" s="18" customFormat="1" ht="12.75" customHeight="1">
      <c r="A68" s="26" t="s">
        <v>94</v>
      </c>
      <c r="B68" s="32"/>
      <c r="C68" s="28">
        <v>3.3</v>
      </c>
      <c r="D68" s="28">
        <v>37.4</v>
      </c>
      <c r="E68" s="28">
        <v>639.9</v>
      </c>
      <c r="F68" s="34">
        <v>522.4</v>
      </c>
      <c r="G68" s="28">
        <v>574.7</v>
      </c>
      <c r="H68" s="28">
        <v>662.2</v>
      </c>
      <c r="I68" s="28">
        <v>682.8</v>
      </c>
      <c r="J68" s="20">
        <f t="shared" si="9"/>
        <v>0.04336399474375821</v>
      </c>
      <c r="K68" s="20">
        <f t="shared" si="9"/>
        <v>0.06285714285714286</v>
      </c>
      <c r="L68" s="20">
        <f t="shared" si="9"/>
        <v>0.06581031326490734</v>
      </c>
      <c r="M68" s="20">
        <f t="shared" si="9"/>
        <v>0.05460493994919984</v>
      </c>
      <c r="N68" s="20">
        <f t="shared" si="9"/>
        <v>0.057895532161386196</v>
      </c>
      <c r="O68" s="20">
        <f t="shared" si="9"/>
        <v>0.06346620151621159</v>
      </c>
      <c r="P68" s="20">
        <f t="shared" si="9"/>
        <v>0.0628781390722988</v>
      </c>
      <c r="Q68" s="21"/>
    </row>
    <row r="69" spans="1:17" s="30" customFormat="1" ht="12.75" customHeight="1">
      <c r="A69" s="26" t="s">
        <v>95</v>
      </c>
      <c r="B69" s="27"/>
      <c r="C69" s="28">
        <v>0.6</v>
      </c>
      <c r="D69" s="28">
        <v>5.4</v>
      </c>
      <c r="E69" s="28">
        <v>54.8</v>
      </c>
      <c r="F69" s="34">
        <v>51.8</v>
      </c>
      <c r="G69" s="28">
        <v>55.5</v>
      </c>
      <c r="H69" s="28">
        <v>59.6</v>
      </c>
      <c r="I69" s="28">
        <v>61.8</v>
      </c>
      <c r="J69" s="20">
        <f t="shared" si="9"/>
        <v>0.007884362680683312</v>
      </c>
      <c r="K69" s="20">
        <f t="shared" si="9"/>
        <v>0.009075630252100841</v>
      </c>
      <c r="L69" s="20">
        <f t="shared" si="9"/>
        <v>0.005635888680914083</v>
      </c>
      <c r="M69" s="20">
        <f t="shared" si="9"/>
        <v>0.005414502085314992</v>
      </c>
      <c r="N69" s="20">
        <f t="shared" si="9"/>
        <v>0.005591094544905052</v>
      </c>
      <c r="O69" s="20">
        <f t="shared" si="9"/>
        <v>0.005712149819338886</v>
      </c>
      <c r="P69" s="20">
        <f t="shared" si="9"/>
        <v>0.005691079371218609</v>
      </c>
      <c r="Q69" s="29"/>
    </row>
    <row r="70" spans="1:17" s="30" customFormat="1" ht="12.75" customHeight="1">
      <c r="A70" s="26" t="s">
        <v>96</v>
      </c>
      <c r="B70" s="27"/>
      <c r="C70" s="28">
        <v>1.8</v>
      </c>
      <c r="D70" s="28">
        <v>20.5</v>
      </c>
      <c r="E70" s="28">
        <v>358.3</v>
      </c>
      <c r="F70" s="34">
        <v>260.2</v>
      </c>
      <c r="G70" s="28">
        <v>307.3</v>
      </c>
      <c r="H70" s="28">
        <v>379.5</v>
      </c>
      <c r="I70" s="28">
        <v>390.4</v>
      </c>
      <c r="J70" s="20">
        <f t="shared" si="9"/>
        <v>0.023653088042049936</v>
      </c>
      <c r="K70" s="20">
        <f t="shared" si="9"/>
        <v>0.034453781512605045</v>
      </c>
      <c r="L70" s="20">
        <f t="shared" si="9"/>
        <v>0.03684925026225395</v>
      </c>
      <c r="M70" s="20">
        <f t="shared" si="9"/>
        <v>0.02719794290731585</v>
      </c>
      <c r="N70" s="20">
        <f t="shared" si="9"/>
        <v>0.030957537903591396</v>
      </c>
      <c r="O70" s="20">
        <f t="shared" si="9"/>
        <v>0.03637182645032059</v>
      </c>
      <c r="P70" s="20">
        <f t="shared" si="9"/>
        <v>0.03595141402141982</v>
      </c>
      <c r="Q70" s="29"/>
    </row>
    <row r="71" spans="1:17" s="30" customFormat="1" ht="12.75" customHeight="1">
      <c r="A71" s="26" t="s">
        <v>97</v>
      </c>
      <c r="B71" s="27"/>
      <c r="C71" s="28">
        <v>0.7</v>
      </c>
      <c r="D71" s="28">
        <v>10.1</v>
      </c>
      <c r="E71" s="28">
        <v>158.9</v>
      </c>
      <c r="F71" s="34">
        <v>149.2</v>
      </c>
      <c r="G71" s="28">
        <v>152.4</v>
      </c>
      <c r="H71" s="28">
        <v>161.9</v>
      </c>
      <c r="I71" s="28">
        <v>166.4</v>
      </c>
      <c r="J71" s="20">
        <f t="shared" si="9"/>
        <v>0.009198423127463863</v>
      </c>
      <c r="K71" s="20">
        <f t="shared" si="9"/>
        <v>0.016974789915966387</v>
      </c>
      <c r="L71" s="20">
        <f t="shared" si="9"/>
        <v>0.01634202028097168</v>
      </c>
      <c r="M71" s="20">
        <f t="shared" si="9"/>
        <v>0.015595438438783723</v>
      </c>
      <c r="N71" s="20">
        <f t="shared" si="9"/>
        <v>0.015352843398982522</v>
      </c>
      <c r="O71" s="20">
        <f t="shared" si="9"/>
        <v>0.01551672912333835</v>
      </c>
      <c r="P71" s="20">
        <f t="shared" si="9"/>
        <v>0.015323553517326482</v>
      </c>
      <c r="Q71" s="29"/>
    </row>
    <row r="72" spans="1:17" s="30" customFormat="1" ht="12.75" customHeight="1">
      <c r="A72" s="26" t="s">
        <v>98</v>
      </c>
      <c r="B72" s="27"/>
      <c r="C72" s="28">
        <v>0.1</v>
      </c>
      <c r="D72" s="28">
        <v>1.4</v>
      </c>
      <c r="E72" s="28">
        <v>67.8</v>
      </c>
      <c r="F72" s="34">
        <v>61.2</v>
      </c>
      <c r="G72" s="28">
        <v>59.6</v>
      </c>
      <c r="H72" s="28">
        <v>61.1</v>
      </c>
      <c r="I72" s="28">
        <v>64.2</v>
      </c>
      <c r="J72" s="20">
        <f t="shared" si="9"/>
        <v>0.0013140604467805521</v>
      </c>
      <c r="K72" s="20">
        <f t="shared" si="9"/>
        <v>0.002352941176470588</v>
      </c>
      <c r="L72" s="20">
        <f t="shared" si="9"/>
        <v>0.006972869572371804</v>
      </c>
      <c r="M72" s="20">
        <f t="shared" si="9"/>
        <v>0.006397056517785281</v>
      </c>
      <c r="N72" s="20">
        <f t="shared" si="9"/>
        <v>0.006004130358132272</v>
      </c>
      <c r="O72" s="20">
        <f t="shared" si="9"/>
        <v>0.005855911979221576</v>
      </c>
      <c r="P72" s="20">
        <f t="shared" si="9"/>
        <v>0.005912092162333895</v>
      </c>
      <c r="Q72" s="29"/>
    </row>
    <row r="73" spans="1:17" s="30" customFormat="1" ht="12.75" customHeight="1">
      <c r="A73" s="26" t="s">
        <v>99</v>
      </c>
      <c r="B73" s="27"/>
      <c r="C73" s="28">
        <v>1.6</v>
      </c>
      <c r="D73" s="28">
        <v>6.5</v>
      </c>
      <c r="E73" s="28">
        <v>85</v>
      </c>
      <c r="F73" s="34">
        <v>79.3</v>
      </c>
      <c r="G73" s="28">
        <v>81</v>
      </c>
      <c r="H73" s="28">
        <v>85.2</v>
      </c>
      <c r="I73" s="28">
        <v>87.5</v>
      </c>
      <c r="J73" s="20">
        <f t="shared" si="9"/>
        <v>0.021024967148488834</v>
      </c>
      <c r="K73" s="20">
        <f t="shared" si="9"/>
        <v>0.010924369747899159</v>
      </c>
      <c r="L73" s="20">
        <f t="shared" si="9"/>
        <v>0.008741798136454327</v>
      </c>
      <c r="M73" s="20">
        <f t="shared" si="9"/>
        <v>0.008288996435627005</v>
      </c>
      <c r="N73" s="20">
        <f t="shared" si="9"/>
        <v>0.00815997582229386</v>
      </c>
      <c r="O73" s="20">
        <f t="shared" si="9"/>
        <v>0.008165690681336797</v>
      </c>
      <c r="P73" s="20">
        <f t="shared" si="9"/>
        <v>0.008057758009411461</v>
      </c>
      <c r="Q73" s="29"/>
    </row>
    <row r="74" spans="1:17" s="30" customFormat="1" ht="12.75" customHeight="1">
      <c r="A74" s="26" t="s">
        <v>100</v>
      </c>
      <c r="B74" s="27"/>
      <c r="C74" s="28">
        <v>1.6</v>
      </c>
      <c r="D74" s="28">
        <v>3.6</v>
      </c>
      <c r="E74" s="28">
        <v>34.8</v>
      </c>
      <c r="F74" s="34">
        <v>34.5</v>
      </c>
      <c r="G74" s="28">
        <v>35.6</v>
      </c>
      <c r="H74" s="28">
        <v>38</v>
      </c>
      <c r="I74" s="28">
        <v>37.1</v>
      </c>
      <c r="J74" s="20">
        <f t="shared" si="9"/>
        <v>0.021024967148488834</v>
      </c>
      <c r="K74" s="20">
        <f t="shared" si="9"/>
        <v>0.006050420168067227</v>
      </c>
      <c r="L74" s="20">
        <f t="shared" si="9"/>
        <v>0.0035789950017483594</v>
      </c>
      <c r="M74" s="20">
        <f t="shared" si="9"/>
        <v>0.003606183821300526</v>
      </c>
      <c r="N74" s="20">
        <f t="shared" si="9"/>
        <v>0.003586359744119277</v>
      </c>
      <c r="O74" s="20">
        <f t="shared" si="9"/>
        <v>0.0036419747170281487</v>
      </c>
      <c r="P74" s="20">
        <f t="shared" si="9"/>
        <v>0.0034164893959904596</v>
      </c>
      <c r="Q74" s="22" t="s">
        <v>101</v>
      </c>
    </row>
    <row r="75" spans="1:17" s="18" customFormat="1" ht="12.75" customHeight="1">
      <c r="A75" s="26" t="s">
        <v>102</v>
      </c>
      <c r="B75" s="32"/>
      <c r="C75" s="28">
        <v>0</v>
      </c>
      <c r="D75" s="28">
        <v>2.8</v>
      </c>
      <c r="E75" s="28">
        <v>47.4</v>
      </c>
      <c r="F75" s="34">
        <v>42.2</v>
      </c>
      <c r="G75" s="28">
        <v>42.7</v>
      </c>
      <c r="H75" s="28">
        <v>44.3</v>
      </c>
      <c r="I75" s="28">
        <v>47.3</v>
      </c>
      <c r="J75" s="20">
        <f t="shared" si="9"/>
        <v>0</v>
      </c>
      <c r="K75" s="20">
        <f t="shared" si="9"/>
        <v>0.004705882352941176</v>
      </c>
      <c r="L75" s="20">
        <f t="shared" si="9"/>
        <v>0.0048748380196227655</v>
      </c>
      <c r="M75" s="20">
        <f t="shared" si="9"/>
        <v>0.00441104223938789</v>
      </c>
      <c r="N75" s="20">
        <f t="shared" si="9"/>
        <v>0.004301616884098121</v>
      </c>
      <c r="O75" s="20">
        <f t="shared" si="9"/>
        <v>0.004245775788535447</v>
      </c>
      <c r="P75" s="20">
        <f t="shared" si="9"/>
        <v>0.004355793758230424</v>
      </c>
      <c r="Q75" s="21"/>
    </row>
    <row r="76" spans="1:17" s="30" customFormat="1" ht="12.75" customHeight="1">
      <c r="A76" s="26" t="s">
        <v>103</v>
      </c>
      <c r="B76" s="27"/>
      <c r="C76" s="28">
        <v>0</v>
      </c>
      <c r="D76" s="28">
        <v>0</v>
      </c>
      <c r="E76" s="28">
        <v>2.8</v>
      </c>
      <c r="F76" s="34">
        <v>2.5</v>
      </c>
      <c r="G76" s="28">
        <v>2.7</v>
      </c>
      <c r="H76" s="28">
        <v>2.9</v>
      </c>
      <c r="I76" s="28">
        <v>3.1</v>
      </c>
      <c r="J76" s="20">
        <f t="shared" si="9"/>
        <v>0</v>
      </c>
      <c r="K76" s="20">
        <f t="shared" si="9"/>
        <v>0</v>
      </c>
      <c r="L76" s="20">
        <f t="shared" si="9"/>
        <v>0.0002879651150832013</v>
      </c>
      <c r="M76" s="20">
        <f t="shared" si="9"/>
        <v>0.00026131766821018305</v>
      </c>
      <c r="N76" s="20">
        <f t="shared" si="9"/>
        <v>0.000271999194076462</v>
      </c>
      <c r="O76" s="20">
        <f t="shared" si="9"/>
        <v>0.0002779401757732008</v>
      </c>
      <c r="P76" s="20">
        <f t="shared" si="9"/>
        <v>0.0002854748551905775</v>
      </c>
      <c r="Q76" s="29"/>
    </row>
    <row r="77" spans="1:17" s="18" customFormat="1" ht="15" customHeight="1">
      <c r="A77" s="24" t="s">
        <v>104</v>
      </c>
      <c r="B77" s="32"/>
      <c r="C77" s="33">
        <v>0.7</v>
      </c>
      <c r="D77" s="33">
        <v>10.7</v>
      </c>
      <c r="E77" s="33">
        <v>230.7</v>
      </c>
      <c r="F77" s="33">
        <v>230.6</v>
      </c>
      <c r="G77" s="33">
        <v>239.6</v>
      </c>
      <c r="H77" s="33">
        <v>251.5</v>
      </c>
      <c r="I77" s="33">
        <v>265</v>
      </c>
      <c r="J77" s="20">
        <f>C77/C5</f>
        <v>0.009198423127463863</v>
      </c>
      <c r="K77" s="20">
        <f>D77/D5</f>
        <v>0.017983193277310922</v>
      </c>
      <c r="L77" s="20">
        <f>E77/E5</f>
        <v>0.023726268589176626</v>
      </c>
      <c r="M77" s="20">
        <f>F77/F5</f>
        <v>0.024103941715707282</v>
      </c>
      <c r="N77" s="20">
        <f>G77/G5</f>
        <v>0.024137409963229738</v>
      </c>
      <c r="O77" s="20">
        <f>H77/H5</f>
        <v>0.024104122140331037</v>
      </c>
      <c r="P77" s="20">
        <f>I77/I5</f>
        <v>0.024403495685646138</v>
      </c>
      <c r="Q77" s="22" t="s">
        <v>105</v>
      </c>
    </row>
    <row r="78" spans="1:17" s="30" customFormat="1" ht="12.75" customHeight="1">
      <c r="A78" s="26" t="s">
        <v>106</v>
      </c>
      <c r="B78" s="27"/>
      <c r="C78" s="28">
        <v>0</v>
      </c>
      <c r="D78" s="28">
        <v>0</v>
      </c>
      <c r="E78" s="28">
        <v>13.4</v>
      </c>
      <c r="F78" s="34">
        <v>12.7</v>
      </c>
      <c r="G78" s="28">
        <v>12.7</v>
      </c>
      <c r="H78" s="28">
        <v>13.4</v>
      </c>
      <c r="I78" s="28">
        <v>13.3</v>
      </c>
      <c r="J78" s="20">
        <f aca="true" t="shared" si="10" ref="J78:P83">C78/C$5</f>
        <v>0</v>
      </c>
      <c r="K78" s="20">
        <f t="shared" si="10"/>
        <v>0</v>
      </c>
      <c r="L78" s="20">
        <f t="shared" si="10"/>
        <v>0.001378118765041035</v>
      </c>
      <c r="M78" s="20">
        <f t="shared" si="10"/>
        <v>0.0013274937545077299</v>
      </c>
      <c r="N78" s="20">
        <f t="shared" si="10"/>
        <v>0.0012794036165818766</v>
      </c>
      <c r="O78" s="20">
        <f t="shared" si="10"/>
        <v>0.0012842752949520314</v>
      </c>
      <c r="P78" s="20">
        <f t="shared" si="10"/>
        <v>0.0012247792174305422</v>
      </c>
      <c r="Q78" s="29"/>
    </row>
    <row r="79" spans="1:17" s="30" customFormat="1" ht="12.75" customHeight="1">
      <c r="A79" s="26" t="s">
        <v>107</v>
      </c>
      <c r="B79" s="27"/>
      <c r="C79" s="28">
        <v>0.1</v>
      </c>
      <c r="D79" s="28">
        <v>1.4</v>
      </c>
      <c r="E79" s="28">
        <v>12.9</v>
      </c>
      <c r="F79" s="34">
        <v>12</v>
      </c>
      <c r="G79" s="28">
        <v>11.7</v>
      </c>
      <c r="H79" s="28">
        <v>10.8</v>
      </c>
      <c r="I79" s="28">
        <v>10.4</v>
      </c>
      <c r="J79" s="20">
        <f t="shared" si="10"/>
        <v>0.0013140604467805521</v>
      </c>
      <c r="K79" s="20">
        <f t="shared" si="10"/>
        <v>0.002352941176470588</v>
      </c>
      <c r="L79" s="20">
        <f t="shared" si="10"/>
        <v>0.001326696423061892</v>
      </c>
      <c r="M79" s="20">
        <f t="shared" si="10"/>
        <v>0.0012543248074088785</v>
      </c>
      <c r="N79" s="20">
        <f t="shared" si="10"/>
        <v>0.0011786631743313353</v>
      </c>
      <c r="O79" s="20">
        <f t="shared" si="10"/>
        <v>0.0010350875511553686</v>
      </c>
      <c r="P79" s="20">
        <f t="shared" si="10"/>
        <v>0.0009577220948329051</v>
      </c>
      <c r="Q79" s="29"/>
    </row>
    <row r="80" spans="1:17" s="30" customFormat="1" ht="12.75" customHeight="1">
      <c r="A80" s="26" t="s">
        <v>108</v>
      </c>
      <c r="B80" s="27"/>
      <c r="C80" s="28" t="s">
        <v>12</v>
      </c>
      <c r="D80" s="28">
        <v>1.4</v>
      </c>
      <c r="E80" s="28">
        <v>10.7</v>
      </c>
      <c r="F80" s="34">
        <v>10</v>
      </c>
      <c r="G80" s="28">
        <v>9.8</v>
      </c>
      <c r="H80" s="28">
        <v>8.7</v>
      </c>
      <c r="I80" s="28">
        <v>8.2</v>
      </c>
      <c r="J80" s="31" t="s">
        <v>13</v>
      </c>
      <c r="K80" s="20">
        <f t="shared" si="10"/>
        <v>0.002352941176470588</v>
      </c>
      <c r="L80" s="20">
        <f t="shared" si="10"/>
        <v>0.0011004381183536622</v>
      </c>
      <c r="M80" s="20">
        <f t="shared" si="10"/>
        <v>0.0010452706728407322</v>
      </c>
      <c r="N80" s="20">
        <f t="shared" si="10"/>
        <v>0.0009872563340553066</v>
      </c>
      <c r="O80" s="20">
        <f t="shared" si="10"/>
        <v>0.0008338205273196025</v>
      </c>
      <c r="P80" s="20">
        <f t="shared" si="10"/>
        <v>0.0007551270363105597</v>
      </c>
      <c r="Q80" s="29"/>
    </row>
    <row r="81" spans="1:17" s="30" customFormat="1" ht="12.75" customHeight="1">
      <c r="A81" s="26" t="s">
        <v>109</v>
      </c>
      <c r="B81" s="27"/>
      <c r="C81" s="28" t="s">
        <v>12</v>
      </c>
      <c r="D81" s="28">
        <v>0</v>
      </c>
      <c r="E81" s="28">
        <v>2.2</v>
      </c>
      <c r="F81" s="34">
        <v>2</v>
      </c>
      <c r="G81" s="28">
        <v>2</v>
      </c>
      <c r="H81" s="28">
        <v>2.1</v>
      </c>
      <c r="I81" s="28">
        <v>2.2</v>
      </c>
      <c r="J81" s="31" t="s">
        <v>13</v>
      </c>
      <c r="K81" s="20">
        <f t="shared" si="10"/>
        <v>0</v>
      </c>
      <c r="L81" s="20">
        <f t="shared" si="10"/>
        <v>0.00022625830470822966</v>
      </c>
      <c r="M81" s="20">
        <f t="shared" si="10"/>
        <v>0.00020905413456814644</v>
      </c>
      <c r="N81" s="20">
        <f t="shared" si="10"/>
        <v>0.00020148088450108295</v>
      </c>
      <c r="O81" s="20">
        <f t="shared" si="10"/>
        <v>0.00020126702383576613</v>
      </c>
      <c r="P81" s="20">
        <f t="shared" si="10"/>
        <v>0.00020259505852234533</v>
      </c>
      <c r="Q81" s="29"/>
    </row>
    <row r="82" spans="1:17" s="30" customFormat="1" ht="12.75" customHeight="1">
      <c r="A82" s="26" t="s">
        <v>110</v>
      </c>
      <c r="B82" s="27"/>
      <c r="C82" s="28">
        <v>0.6</v>
      </c>
      <c r="D82" s="28">
        <v>9.3</v>
      </c>
      <c r="E82" s="28">
        <v>154</v>
      </c>
      <c r="F82" s="34">
        <v>149.6</v>
      </c>
      <c r="G82" s="28">
        <v>152.1</v>
      </c>
      <c r="H82" s="28">
        <v>156</v>
      </c>
      <c r="I82" s="28">
        <v>160.6</v>
      </c>
      <c r="J82" s="20">
        <f>C82/C$5</f>
        <v>0.007884362680683312</v>
      </c>
      <c r="K82" s="20">
        <f t="shared" si="10"/>
        <v>0.015630252100840337</v>
      </c>
      <c r="L82" s="20">
        <f t="shared" si="10"/>
        <v>0.015838081329576075</v>
      </c>
      <c r="M82" s="20">
        <f t="shared" si="10"/>
        <v>0.015637249265697352</v>
      </c>
      <c r="N82" s="20">
        <f t="shared" si="10"/>
        <v>0.015322621266307358</v>
      </c>
      <c r="O82" s="20">
        <f t="shared" si="10"/>
        <v>0.01495126462779977</v>
      </c>
      <c r="P82" s="20">
        <f t="shared" si="10"/>
        <v>0.014789439272131206</v>
      </c>
      <c r="Q82" s="29"/>
    </row>
    <row r="83" spans="1:17" s="30" customFormat="1" ht="12.75" customHeight="1">
      <c r="A83" s="26" t="s">
        <v>111</v>
      </c>
      <c r="B83" s="27"/>
      <c r="C83" s="28" t="s">
        <v>12</v>
      </c>
      <c r="D83" s="28" t="s">
        <v>12</v>
      </c>
      <c r="E83" s="28">
        <v>50.4</v>
      </c>
      <c r="F83" s="34">
        <v>56.3</v>
      </c>
      <c r="G83" s="28">
        <v>63</v>
      </c>
      <c r="H83" s="28">
        <v>71.3</v>
      </c>
      <c r="I83" s="28">
        <v>80.7</v>
      </c>
      <c r="J83" s="31" t="s">
        <v>13</v>
      </c>
      <c r="K83" s="31" t="s">
        <v>13</v>
      </c>
      <c r="L83" s="20">
        <f>E83/E$5</f>
        <v>0.005183372071497624</v>
      </c>
      <c r="M83" s="20">
        <f>F83/F$5</f>
        <v>0.005884873888093322</v>
      </c>
      <c r="N83" s="20">
        <f>G83/G$5</f>
        <v>0.006346647861784113</v>
      </c>
      <c r="O83" s="20">
        <f t="shared" si="10"/>
        <v>0.006833494666423868</v>
      </c>
      <c r="P83" s="20">
        <f t="shared" si="10"/>
        <v>0.007431555101251485</v>
      </c>
      <c r="Q83" s="29"/>
    </row>
    <row r="84" spans="1:17" s="18" customFormat="1" ht="15" customHeight="1">
      <c r="A84" s="24" t="s">
        <v>112</v>
      </c>
      <c r="B84" s="32"/>
      <c r="C84" s="33">
        <v>4.5</v>
      </c>
      <c r="D84" s="33">
        <v>43.7</v>
      </c>
      <c r="E84" s="33">
        <v>899.6</v>
      </c>
      <c r="F84" s="33">
        <v>861.8</v>
      </c>
      <c r="G84" s="33">
        <v>888.3</v>
      </c>
      <c r="H84" s="33">
        <v>922.1</v>
      </c>
      <c r="I84" s="33">
        <v>966.2</v>
      </c>
      <c r="J84" s="20">
        <f>C84/C5</f>
        <v>0.05913272010512484</v>
      </c>
      <c r="K84" s="20">
        <f>D84/D5</f>
        <v>0.07344537815126051</v>
      </c>
      <c r="L84" s="20">
        <f>E84/E5</f>
        <v>0.09251907768887427</v>
      </c>
      <c r="M84" s="20">
        <f>F84/F5</f>
        <v>0.09008142658541429</v>
      </c>
      <c r="N84" s="20">
        <f>G84/G5</f>
        <v>0.08948773485115599</v>
      </c>
      <c r="O84" s="20">
        <f>H84/H5</f>
        <v>0.08837539175188569</v>
      </c>
      <c r="P84" s="20">
        <f>I84/I5</f>
        <v>0.08897606615649548</v>
      </c>
      <c r="Q84" s="22" t="s">
        <v>113</v>
      </c>
    </row>
    <row r="85" spans="1:17" s="30" customFormat="1" ht="12.75" customHeight="1">
      <c r="A85" s="26" t="s">
        <v>114</v>
      </c>
      <c r="B85" s="27"/>
      <c r="C85" s="28">
        <v>1</v>
      </c>
      <c r="D85" s="28">
        <v>9.8</v>
      </c>
      <c r="E85" s="28">
        <v>272.7</v>
      </c>
      <c r="F85" s="34">
        <v>264.8</v>
      </c>
      <c r="G85" s="28">
        <v>276.4</v>
      </c>
      <c r="H85" s="28">
        <v>284</v>
      </c>
      <c r="I85" s="28">
        <v>295.3</v>
      </c>
      <c r="J85" s="20">
        <f aca="true" t="shared" si="11" ref="J85:P105">C85/C$5</f>
        <v>0.01314060446780552</v>
      </c>
      <c r="K85" s="20">
        <f t="shared" si="11"/>
        <v>0.01647058823529412</v>
      </c>
      <c r="L85" s="20">
        <f t="shared" si="11"/>
        <v>0.028045745315424645</v>
      </c>
      <c r="M85" s="20">
        <f t="shared" si="11"/>
        <v>0.027678767416822587</v>
      </c>
      <c r="N85" s="20">
        <f t="shared" si="11"/>
        <v>0.02784465823804966</v>
      </c>
      <c r="O85" s="20">
        <f t="shared" si="11"/>
        <v>0.02721896893778932</v>
      </c>
      <c r="P85" s="20">
        <f t="shared" si="11"/>
        <v>0.027193782173476625</v>
      </c>
      <c r="Q85" s="29"/>
    </row>
    <row r="86" spans="1:17" s="30" customFormat="1" ht="12.75" customHeight="1">
      <c r="A86" s="26" t="s">
        <v>115</v>
      </c>
      <c r="B86" s="27"/>
      <c r="C86" s="28" t="s">
        <v>12</v>
      </c>
      <c r="D86" s="28">
        <v>7.4</v>
      </c>
      <c r="E86" s="28">
        <v>106.7</v>
      </c>
      <c r="F86" s="34">
        <v>99.5</v>
      </c>
      <c r="G86" s="28">
        <v>99.5</v>
      </c>
      <c r="H86" s="28">
        <v>101.9</v>
      </c>
      <c r="I86" s="28">
        <v>104.4</v>
      </c>
      <c r="J86" s="31" t="s">
        <v>13</v>
      </c>
      <c r="K86" s="20">
        <f t="shared" si="11"/>
        <v>0.012436974789915968</v>
      </c>
      <c r="L86" s="20">
        <f t="shared" si="11"/>
        <v>0.010973527778349137</v>
      </c>
      <c r="M86" s="20">
        <f t="shared" si="11"/>
        <v>0.010400443194765284</v>
      </c>
      <c r="N86" s="20">
        <f t="shared" si="11"/>
        <v>0.010023674003928878</v>
      </c>
      <c r="O86" s="20">
        <f t="shared" si="11"/>
        <v>0.009766242728030746</v>
      </c>
      <c r="P86" s="20">
        <f t="shared" si="11"/>
        <v>0.009614056413514932</v>
      </c>
      <c r="Q86" s="29"/>
    </row>
    <row r="87" spans="1:17" s="30" customFormat="1" ht="12.75" customHeight="1">
      <c r="A87" s="26" t="s">
        <v>116</v>
      </c>
      <c r="B87" s="27"/>
      <c r="C87" s="28" t="s">
        <v>12</v>
      </c>
      <c r="D87" s="28">
        <v>0.3</v>
      </c>
      <c r="E87" s="28">
        <v>83.4</v>
      </c>
      <c r="F87" s="34">
        <v>81.2</v>
      </c>
      <c r="G87" s="28">
        <v>90.3</v>
      </c>
      <c r="H87" s="28">
        <v>92</v>
      </c>
      <c r="I87" s="28">
        <v>96.1</v>
      </c>
      <c r="J87" s="31" t="s">
        <v>13</v>
      </c>
      <c r="K87" s="20">
        <f t="shared" si="11"/>
        <v>0.0005042016806722689</v>
      </c>
      <c r="L87" s="20">
        <f t="shared" si="11"/>
        <v>0.00857724664212107</v>
      </c>
      <c r="M87" s="20">
        <f t="shared" si="11"/>
        <v>0.008487597863466746</v>
      </c>
      <c r="N87" s="20">
        <f t="shared" si="11"/>
        <v>0.009096861935223896</v>
      </c>
      <c r="O87" s="20">
        <f t="shared" si="11"/>
        <v>0.008817412472804992</v>
      </c>
      <c r="P87" s="20">
        <f t="shared" si="11"/>
        <v>0.008849720510907901</v>
      </c>
      <c r="Q87" s="29"/>
    </row>
    <row r="88" spans="1:17" s="30" customFormat="1" ht="12.75" customHeight="1">
      <c r="A88" s="26" t="s">
        <v>117</v>
      </c>
      <c r="B88" s="27"/>
      <c r="C88" s="28" t="s">
        <v>12</v>
      </c>
      <c r="D88" s="28">
        <v>2.1</v>
      </c>
      <c r="E88" s="28">
        <v>82.6</v>
      </c>
      <c r="F88" s="34">
        <v>84.1</v>
      </c>
      <c r="G88" s="28">
        <v>86.6</v>
      </c>
      <c r="H88" s="28">
        <v>90.1</v>
      </c>
      <c r="I88" s="28">
        <v>94.8</v>
      </c>
      <c r="J88" s="31" t="s">
        <v>13</v>
      </c>
      <c r="K88" s="20">
        <f t="shared" si="11"/>
        <v>0.0035294117647058825</v>
      </c>
      <c r="L88" s="20">
        <f t="shared" si="11"/>
        <v>0.00849497089495444</v>
      </c>
      <c r="M88" s="20">
        <f t="shared" si="11"/>
        <v>0.008790726358590557</v>
      </c>
      <c r="N88" s="20">
        <f t="shared" si="11"/>
        <v>0.008724122298896892</v>
      </c>
      <c r="O88" s="20">
        <f t="shared" si="11"/>
        <v>0.008635313736953584</v>
      </c>
      <c r="P88" s="20">
        <f t="shared" si="11"/>
        <v>0.008730005249053789</v>
      </c>
      <c r="Q88" s="29"/>
    </row>
    <row r="89" spans="1:17" s="30" customFormat="1" ht="12.75" customHeight="1">
      <c r="A89" s="26" t="s">
        <v>118</v>
      </c>
      <c r="B89" s="27"/>
      <c r="C89" s="28">
        <v>0.8</v>
      </c>
      <c r="D89" s="28">
        <v>11.7</v>
      </c>
      <c r="E89" s="28">
        <v>192</v>
      </c>
      <c r="F89" s="34">
        <v>172.6</v>
      </c>
      <c r="G89" s="28">
        <v>174.2</v>
      </c>
      <c r="H89" s="28">
        <v>181.5</v>
      </c>
      <c r="I89" s="28">
        <v>192.8</v>
      </c>
      <c r="J89" s="20">
        <f t="shared" si="11"/>
        <v>0.010512483574244417</v>
      </c>
      <c r="K89" s="20">
        <f t="shared" si="11"/>
        <v>0.019663865546218486</v>
      </c>
      <c r="L89" s="20">
        <f t="shared" si="11"/>
        <v>0.01974617931999095</v>
      </c>
      <c r="M89" s="20">
        <f t="shared" si="11"/>
        <v>0.018041371813231035</v>
      </c>
      <c r="N89" s="20">
        <f t="shared" si="11"/>
        <v>0.017548985040044325</v>
      </c>
      <c r="O89" s="20">
        <f t="shared" si="11"/>
        <v>0.0173952213458055</v>
      </c>
      <c r="P89" s="20">
        <f t="shared" si="11"/>
        <v>0.017754694219594625</v>
      </c>
      <c r="Q89" s="29"/>
    </row>
    <row r="90" spans="1:17" s="30" customFormat="1" ht="12.75" customHeight="1">
      <c r="A90" s="26" t="s">
        <v>119</v>
      </c>
      <c r="B90" s="27"/>
      <c r="C90" s="28" t="s">
        <v>12</v>
      </c>
      <c r="D90" s="28">
        <v>3.3</v>
      </c>
      <c r="E90" s="28">
        <v>47.1</v>
      </c>
      <c r="F90" s="34">
        <v>37</v>
      </c>
      <c r="G90" s="28">
        <v>35.6</v>
      </c>
      <c r="H90" s="28">
        <v>37.1</v>
      </c>
      <c r="I90" s="28">
        <v>39.3</v>
      </c>
      <c r="J90" s="31" t="s">
        <v>13</v>
      </c>
      <c r="K90" s="20">
        <f t="shared" si="11"/>
        <v>0.005546218487394958</v>
      </c>
      <c r="L90" s="20">
        <f t="shared" si="11"/>
        <v>0.00484398461443528</v>
      </c>
      <c r="M90" s="20">
        <f t="shared" si="11"/>
        <v>0.003867501489510709</v>
      </c>
      <c r="N90" s="20">
        <f t="shared" si="11"/>
        <v>0.003586359744119277</v>
      </c>
      <c r="O90" s="20">
        <f t="shared" si="11"/>
        <v>0.003555717421098535</v>
      </c>
      <c r="P90" s="20">
        <f t="shared" si="11"/>
        <v>0.0036190844545128044</v>
      </c>
      <c r="Q90" s="29"/>
    </row>
    <row r="91" spans="1:17" s="30" customFormat="1" ht="12.75" customHeight="1">
      <c r="A91" s="26" t="s">
        <v>120</v>
      </c>
      <c r="B91" s="27"/>
      <c r="C91" s="28" t="s">
        <v>12</v>
      </c>
      <c r="D91" s="28">
        <v>8.3</v>
      </c>
      <c r="E91" s="28">
        <v>140</v>
      </c>
      <c r="F91" s="34">
        <v>131.4</v>
      </c>
      <c r="G91" s="28">
        <v>134.2</v>
      </c>
      <c r="H91" s="28">
        <v>139.8</v>
      </c>
      <c r="I91" s="28">
        <v>148.8</v>
      </c>
      <c r="J91" s="31" t="s">
        <v>13</v>
      </c>
      <c r="K91" s="20">
        <f t="shared" si="11"/>
        <v>0.013949579831932775</v>
      </c>
      <c r="L91" s="20">
        <f t="shared" si="11"/>
        <v>0.014398255754160068</v>
      </c>
      <c r="M91" s="20">
        <f t="shared" si="11"/>
        <v>0.013734856641127221</v>
      </c>
      <c r="N91" s="20">
        <f t="shared" si="11"/>
        <v>0.013519367350022666</v>
      </c>
      <c r="O91" s="20">
        <f t="shared" si="11"/>
        <v>0.013398633301066717</v>
      </c>
      <c r="P91" s="20">
        <f t="shared" si="11"/>
        <v>0.01370279304914772</v>
      </c>
      <c r="Q91" s="29"/>
    </row>
    <row r="92" spans="1:17" s="30" customFormat="1" ht="12.75" customHeight="1">
      <c r="A92" s="26" t="s">
        <v>121</v>
      </c>
      <c r="B92" s="27"/>
      <c r="C92" s="28" t="s">
        <v>12</v>
      </c>
      <c r="D92" s="28">
        <v>0.2</v>
      </c>
      <c r="E92" s="28">
        <v>4.9</v>
      </c>
      <c r="F92" s="34">
        <v>4.2</v>
      </c>
      <c r="G92" s="28">
        <v>4.4</v>
      </c>
      <c r="H92" s="28">
        <v>4.6</v>
      </c>
      <c r="I92" s="28">
        <v>4.7</v>
      </c>
      <c r="J92" s="31" t="s">
        <v>13</v>
      </c>
      <c r="K92" s="20">
        <f t="shared" si="11"/>
        <v>0.0003361344537815126</v>
      </c>
      <c r="L92" s="20">
        <f t="shared" si="11"/>
        <v>0.0005039389513956024</v>
      </c>
      <c r="M92" s="20">
        <f t="shared" si="11"/>
        <v>0.0004390136825931075</v>
      </c>
      <c r="N92" s="20">
        <f t="shared" si="11"/>
        <v>0.00044325794590238253</v>
      </c>
      <c r="O92" s="20">
        <f t="shared" si="11"/>
        <v>0.0004408706236402496</v>
      </c>
      <c r="P92" s="20">
        <f t="shared" si="11"/>
        <v>0.0004328167159341014</v>
      </c>
      <c r="Q92" s="29"/>
    </row>
    <row r="93" spans="1:17" s="30" customFormat="1" ht="12.75" customHeight="1">
      <c r="A93" s="26" t="s">
        <v>122</v>
      </c>
      <c r="B93" s="27"/>
      <c r="C93" s="28">
        <v>1.3</v>
      </c>
      <c r="D93" s="28">
        <v>6.9</v>
      </c>
      <c r="E93" s="28">
        <v>140.5</v>
      </c>
      <c r="F93" s="34">
        <v>137.9</v>
      </c>
      <c r="G93" s="28">
        <v>141.8</v>
      </c>
      <c r="H93" s="28">
        <v>147.6</v>
      </c>
      <c r="I93" s="28">
        <v>153.7</v>
      </c>
      <c r="J93" s="20">
        <f t="shared" si="11"/>
        <v>0.017082785808147177</v>
      </c>
      <c r="K93" s="20">
        <f t="shared" si="11"/>
        <v>0.011596638655462186</v>
      </c>
      <c r="L93" s="20">
        <f t="shared" si="11"/>
        <v>0.014449678096139212</v>
      </c>
      <c r="M93" s="20">
        <f t="shared" si="11"/>
        <v>0.014414282578473697</v>
      </c>
      <c r="N93" s="20">
        <f t="shared" si="11"/>
        <v>0.014284994711126783</v>
      </c>
      <c r="O93" s="20">
        <f t="shared" si="11"/>
        <v>0.014146196532456703</v>
      </c>
      <c r="P93" s="20">
        <f t="shared" si="11"/>
        <v>0.01415402749767476</v>
      </c>
      <c r="Q93" s="29"/>
    </row>
    <row r="94" spans="1:17" s="30" customFormat="1" ht="12.75" customHeight="1">
      <c r="A94" s="26" t="s">
        <v>123</v>
      </c>
      <c r="B94" s="27"/>
      <c r="C94" s="28" t="s">
        <v>12</v>
      </c>
      <c r="D94" s="28">
        <v>1.6</v>
      </c>
      <c r="E94" s="28">
        <v>41.2</v>
      </c>
      <c r="F94" s="34">
        <v>39.1</v>
      </c>
      <c r="G94" s="28">
        <v>39.5</v>
      </c>
      <c r="H94" s="28">
        <v>40.2</v>
      </c>
      <c r="I94" s="28">
        <v>42.4</v>
      </c>
      <c r="J94" s="31" t="s">
        <v>13</v>
      </c>
      <c r="K94" s="20">
        <f t="shared" si="11"/>
        <v>0.002689075630252101</v>
      </c>
      <c r="L94" s="20">
        <f t="shared" si="11"/>
        <v>0.0042372009790813915</v>
      </c>
      <c r="M94" s="20">
        <f t="shared" si="11"/>
        <v>0.004087008330807263</v>
      </c>
      <c r="N94" s="20">
        <f t="shared" si="11"/>
        <v>0.003979247468896389</v>
      </c>
      <c r="O94" s="20">
        <f t="shared" si="11"/>
        <v>0.0038528258848560945</v>
      </c>
      <c r="P94" s="20">
        <f t="shared" si="11"/>
        <v>0.003904559309703382</v>
      </c>
      <c r="Q94" s="29"/>
    </row>
    <row r="95" spans="1:17" s="30" customFormat="1" ht="12.75" customHeight="1">
      <c r="A95" s="26" t="s">
        <v>124</v>
      </c>
      <c r="B95" s="27"/>
      <c r="C95" s="28" t="s">
        <v>12</v>
      </c>
      <c r="D95" s="28">
        <v>2.2</v>
      </c>
      <c r="E95" s="28">
        <v>38.3</v>
      </c>
      <c r="F95" s="34">
        <v>37.2</v>
      </c>
      <c r="G95" s="28">
        <v>38.8</v>
      </c>
      <c r="H95" s="28">
        <v>41.5</v>
      </c>
      <c r="I95" s="28">
        <v>45.4</v>
      </c>
      <c r="J95" s="31" t="s">
        <v>13</v>
      </c>
      <c r="K95" s="20">
        <f t="shared" si="11"/>
        <v>0.003697478991596639</v>
      </c>
      <c r="L95" s="20">
        <f t="shared" si="11"/>
        <v>0.003938951395602361</v>
      </c>
      <c r="M95" s="20">
        <f t="shared" si="11"/>
        <v>0.0038884069029675237</v>
      </c>
      <c r="N95" s="20">
        <f t="shared" si="11"/>
        <v>0.003908729159321009</v>
      </c>
      <c r="O95" s="20">
        <f t="shared" si="11"/>
        <v>0.003977419756754426</v>
      </c>
      <c r="P95" s="20">
        <f t="shared" si="11"/>
        <v>0.00418082529859749</v>
      </c>
      <c r="Q95" s="29"/>
    </row>
    <row r="96" spans="1:17" s="30" customFormat="1" ht="12.75" customHeight="1">
      <c r="A96" s="26" t="s">
        <v>125</v>
      </c>
      <c r="B96" s="27"/>
      <c r="C96" s="28" t="s">
        <v>12</v>
      </c>
      <c r="D96" s="28">
        <v>3</v>
      </c>
      <c r="E96" s="28">
        <v>54.7</v>
      </c>
      <c r="F96" s="34">
        <v>55.5</v>
      </c>
      <c r="G96" s="28">
        <v>57.3</v>
      </c>
      <c r="H96" s="28">
        <v>59.6</v>
      </c>
      <c r="I96" s="28">
        <v>59.8</v>
      </c>
      <c r="J96" s="31" t="s">
        <v>13</v>
      </c>
      <c r="K96" s="20">
        <f t="shared" si="11"/>
        <v>0.005042016806722689</v>
      </c>
      <c r="L96" s="20">
        <f t="shared" si="11"/>
        <v>0.005625604212518256</v>
      </c>
      <c r="M96" s="20">
        <f t="shared" si="11"/>
        <v>0.005801252234266064</v>
      </c>
      <c r="N96" s="20">
        <f t="shared" si="11"/>
        <v>0.0057724273409560265</v>
      </c>
      <c r="O96" s="20">
        <f t="shared" si="11"/>
        <v>0.005712149819338886</v>
      </c>
      <c r="P96" s="20">
        <f t="shared" si="11"/>
        <v>0.005506902045289204</v>
      </c>
      <c r="Q96" s="29"/>
    </row>
    <row r="97" spans="1:17" s="18" customFormat="1" ht="12.75" customHeight="1">
      <c r="A97" s="26" t="s">
        <v>126</v>
      </c>
      <c r="B97" s="32"/>
      <c r="C97" s="28" t="s">
        <v>12</v>
      </c>
      <c r="D97" s="28">
        <v>1.5</v>
      </c>
      <c r="E97" s="28">
        <v>11</v>
      </c>
      <c r="F97" s="34">
        <v>11.5</v>
      </c>
      <c r="G97" s="28">
        <v>11.8</v>
      </c>
      <c r="H97" s="28">
        <v>11.4</v>
      </c>
      <c r="I97" s="28">
        <v>11.7</v>
      </c>
      <c r="J97" s="31" t="s">
        <v>13</v>
      </c>
      <c r="K97" s="20">
        <f t="shared" si="11"/>
        <v>0.0025210084033613447</v>
      </c>
      <c r="L97" s="20">
        <f t="shared" si="11"/>
        <v>0.0011312915235411481</v>
      </c>
      <c r="M97" s="20">
        <f t="shared" si="11"/>
        <v>0.001202061273766842</v>
      </c>
      <c r="N97" s="20">
        <f t="shared" si="11"/>
        <v>0.0011887372185563896</v>
      </c>
      <c r="O97" s="20">
        <f t="shared" si="11"/>
        <v>0.0010925924151084447</v>
      </c>
      <c r="P97" s="20">
        <f t="shared" si="11"/>
        <v>0.0010774373566870181</v>
      </c>
      <c r="Q97" s="21"/>
    </row>
    <row r="98" spans="1:17" s="30" customFormat="1" ht="12.75" customHeight="1">
      <c r="A98" s="26" t="s">
        <v>127</v>
      </c>
      <c r="B98" s="27"/>
      <c r="C98" s="28" t="s">
        <v>12</v>
      </c>
      <c r="D98" s="28">
        <v>0.4</v>
      </c>
      <c r="E98" s="28">
        <v>24.3</v>
      </c>
      <c r="F98" s="34">
        <v>25.2</v>
      </c>
      <c r="G98" s="28">
        <v>26.3</v>
      </c>
      <c r="H98" s="28">
        <v>28.2</v>
      </c>
      <c r="I98" s="28">
        <v>29.4</v>
      </c>
      <c r="J98" s="31" t="s">
        <v>13</v>
      </c>
      <c r="K98" s="20">
        <f t="shared" si="11"/>
        <v>0.0006722689075630252</v>
      </c>
      <c r="L98" s="20">
        <f t="shared" si="11"/>
        <v>0.0024991258201863546</v>
      </c>
      <c r="M98" s="20">
        <f t="shared" si="11"/>
        <v>0.002634082095558645</v>
      </c>
      <c r="N98" s="20">
        <f t="shared" si="11"/>
        <v>0.002649473631189241</v>
      </c>
      <c r="O98" s="20">
        <f t="shared" si="11"/>
        <v>0.0027027286057945735</v>
      </c>
      <c r="P98" s="20">
        <f t="shared" si="11"/>
        <v>0.002707406691162251</v>
      </c>
      <c r="Q98" s="29"/>
    </row>
    <row r="99" spans="1:17" s="30" customFormat="1" ht="12.75" customHeight="1">
      <c r="A99" s="26" t="s">
        <v>128</v>
      </c>
      <c r="B99" s="27"/>
      <c r="C99" s="28" t="s">
        <v>12</v>
      </c>
      <c r="D99" s="28">
        <v>1.1</v>
      </c>
      <c r="E99" s="28">
        <v>19.4</v>
      </c>
      <c r="F99" s="34">
        <v>18.8</v>
      </c>
      <c r="G99" s="28">
        <v>19.2</v>
      </c>
      <c r="H99" s="28">
        <v>20</v>
      </c>
      <c r="I99" s="28">
        <v>18.7</v>
      </c>
      <c r="J99" s="31" t="s">
        <v>13</v>
      </c>
      <c r="K99" s="20">
        <f t="shared" si="11"/>
        <v>0.0018487394957983196</v>
      </c>
      <c r="L99" s="20">
        <f t="shared" si="11"/>
        <v>0.001995186868790752</v>
      </c>
      <c r="M99" s="20">
        <f t="shared" si="11"/>
        <v>0.0019651088649405763</v>
      </c>
      <c r="N99" s="20">
        <f t="shared" si="11"/>
        <v>0.0019342164912103962</v>
      </c>
      <c r="O99" s="20">
        <f t="shared" si="11"/>
        <v>0.0019168287984358677</v>
      </c>
      <c r="P99" s="20">
        <f t="shared" si="11"/>
        <v>0.001722057997439935</v>
      </c>
      <c r="Q99" s="29"/>
    </row>
    <row r="100" spans="1:17" s="30" customFormat="1" ht="12.75" customHeight="1">
      <c r="A100" s="26" t="s">
        <v>129</v>
      </c>
      <c r="B100" s="27"/>
      <c r="C100" s="28" t="s">
        <v>12</v>
      </c>
      <c r="D100" s="28">
        <v>0.2</v>
      </c>
      <c r="E100" s="28">
        <v>6.2</v>
      </c>
      <c r="F100" s="34">
        <v>6.1</v>
      </c>
      <c r="G100" s="28">
        <v>6.1</v>
      </c>
      <c r="H100" s="28">
        <v>6.3</v>
      </c>
      <c r="I100" s="28">
        <v>6.1</v>
      </c>
      <c r="J100" s="31" t="s">
        <v>13</v>
      </c>
      <c r="K100" s="20">
        <f t="shared" si="11"/>
        <v>0.0003361344537815126</v>
      </c>
      <c r="L100" s="20">
        <f t="shared" si="11"/>
        <v>0.0006376370405413744</v>
      </c>
      <c r="M100" s="20">
        <f t="shared" si="11"/>
        <v>0.0006376151104328466</v>
      </c>
      <c r="N100" s="20">
        <f t="shared" si="11"/>
        <v>0.000614516697728303</v>
      </c>
      <c r="O100" s="20">
        <f t="shared" si="11"/>
        <v>0.0006038010715072983</v>
      </c>
      <c r="P100" s="20">
        <f t="shared" si="11"/>
        <v>0.0005617408440846847</v>
      </c>
      <c r="Q100" s="29"/>
    </row>
    <row r="101" spans="1:17" s="30" customFormat="1" ht="12.75" customHeight="1">
      <c r="A101" s="26" t="s">
        <v>130</v>
      </c>
      <c r="B101" s="27"/>
      <c r="C101" s="28">
        <v>1</v>
      </c>
      <c r="D101" s="28">
        <v>8.2</v>
      </c>
      <c r="E101" s="28">
        <v>85.5</v>
      </c>
      <c r="F101" s="34">
        <v>84.6</v>
      </c>
      <c r="G101" s="28">
        <v>89.9</v>
      </c>
      <c r="H101" s="28">
        <v>95.1</v>
      </c>
      <c r="I101" s="28">
        <v>100.9</v>
      </c>
      <c r="J101" s="20">
        <f t="shared" si="11"/>
        <v>0.01314060446780552</v>
      </c>
      <c r="K101" s="20">
        <f t="shared" si="11"/>
        <v>0.013781512605042016</v>
      </c>
      <c r="L101" s="20">
        <f t="shared" si="11"/>
        <v>0.00879322047843347</v>
      </c>
      <c r="M101" s="20">
        <f t="shared" si="11"/>
        <v>0.008842989892232594</v>
      </c>
      <c r="N101" s="20">
        <f t="shared" si="11"/>
        <v>0.009056565758323679</v>
      </c>
      <c r="O101" s="20">
        <f t="shared" si="11"/>
        <v>0.00911452093656255</v>
      </c>
      <c r="P101" s="20">
        <f t="shared" si="11"/>
        <v>0.009291746093138474</v>
      </c>
      <c r="Q101" s="29"/>
    </row>
    <row r="102" spans="1:17" s="18" customFormat="1" ht="12.75" customHeight="1">
      <c r="A102" s="26" t="s">
        <v>131</v>
      </c>
      <c r="B102" s="32"/>
      <c r="C102" s="28">
        <v>0</v>
      </c>
      <c r="D102" s="28">
        <v>1.5</v>
      </c>
      <c r="E102" s="28">
        <v>110.2</v>
      </c>
      <c r="F102" s="34">
        <v>105</v>
      </c>
      <c r="G102" s="28">
        <v>105.6</v>
      </c>
      <c r="H102" s="28">
        <v>108.9</v>
      </c>
      <c r="I102" s="28">
        <v>112.5</v>
      </c>
      <c r="J102" s="20">
        <f t="shared" si="11"/>
        <v>0</v>
      </c>
      <c r="K102" s="20">
        <f t="shared" si="11"/>
        <v>0.0025210084033613447</v>
      </c>
      <c r="L102" s="20">
        <f t="shared" si="11"/>
        <v>0.01133348417220314</v>
      </c>
      <c r="M102" s="20">
        <f t="shared" si="11"/>
        <v>0.010975342064827687</v>
      </c>
      <c r="N102" s="20">
        <f t="shared" si="11"/>
        <v>0.010638190701657179</v>
      </c>
      <c r="O102" s="20">
        <f t="shared" si="11"/>
        <v>0.0104371328074833</v>
      </c>
      <c r="P102" s="20">
        <f t="shared" si="11"/>
        <v>0.010359974583529021</v>
      </c>
      <c r="Q102" s="22"/>
    </row>
    <row r="103" spans="1:17" s="30" customFormat="1" ht="12.75" customHeight="1">
      <c r="A103" s="26" t="s">
        <v>132</v>
      </c>
      <c r="B103" s="27"/>
      <c r="C103" s="28">
        <v>0.2</v>
      </c>
      <c r="D103" s="28">
        <v>2.4</v>
      </c>
      <c r="E103" s="28">
        <v>73.1</v>
      </c>
      <c r="F103" s="34">
        <v>73.3</v>
      </c>
      <c r="G103" s="28">
        <v>75.9</v>
      </c>
      <c r="H103" s="28">
        <v>79.5</v>
      </c>
      <c r="I103" s="28">
        <v>85.1</v>
      </c>
      <c r="J103" s="20">
        <f t="shared" si="11"/>
        <v>0.0026281208935611043</v>
      </c>
      <c r="K103" s="20">
        <f t="shared" si="11"/>
        <v>0.004033613445378151</v>
      </c>
      <c r="L103" s="20">
        <f t="shared" si="11"/>
        <v>0.00751794639735072</v>
      </c>
      <c r="M103" s="20">
        <f t="shared" si="11"/>
        <v>0.007661834031922566</v>
      </c>
      <c r="N103" s="20">
        <f t="shared" si="11"/>
        <v>0.007646199566816099</v>
      </c>
      <c r="O103" s="20">
        <f t="shared" si="11"/>
        <v>0.007619394473782575</v>
      </c>
      <c r="P103" s="20">
        <f t="shared" si="11"/>
        <v>0.007836745218296175</v>
      </c>
      <c r="Q103" s="29"/>
    </row>
    <row r="104" spans="1:17" s="30" customFormat="1" ht="12.75" customHeight="1">
      <c r="A104" s="26" t="s">
        <v>133</v>
      </c>
      <c r="B104" s="27"/>
      <c r="C104" s="28">
        <v>0.2</v>
      </c>
      <c r="D104" s="28">
        <v>3.1</v>
      </c>
      <c r="E104" s="28">
        <v>16.5</v>
      </c>
      <c r="F104" s="34">
        <v>15.3</v>
      </c>
      <c r="G104" s="28">
        <v>15.4</v>
      </c>
      <c r="H104" s="28">
        <v>15.9</v>
      </c>
      <c r="I104" s="28">
        <v>15.6</v>
      </c>
      <c r="J104" s="20">
        <f t="shared" si="11"/>
        <v>0.0026281208935611043</v>
      </c>
      <c r="K104" s="20">
        <f t="shared" si="11"/>
        <v>0.005210084033613446</v>
      </c>
      <c r="L104" s="20">
        <f t="shared" si="11"/>
        <v>0.0016969372853117223</v>
      </c>
      <c r="M104" s="20">
        <f t="shared" si="11"/>
        <v>0.0015992641294463202</v>
      </c>
      <c r="N104" s="20">
        <f t="shared" si="11"/>
        <v>0.0015514028106583388</v>
      </c>
      <c r="O104" s="20">
        <f t="shared" si="11"/>
        <v>0.001523878894756515</v>
      </c>
      <c r="P104" s="20">
        <f t="shared" si="11"/>
        <v>0.0014365831422493576</v>
      </c>
      <c r="Q104" s="29"/>
    </row>
    <row r="105" spans="1:17" s="30" customFormat="1" ht="12.75" customHeight="1">
      <c r="A105" s="26" t="s">
        <v>134</v>
      </c>
      <c r="B105" s="27"/>
      <c r="C105" s="28">
        <v>0.1</v>
      </c>
      <c r="D105" s="28">
        <v>0.1</v>
      </c>
      <c r="E105" s="28">
        <v>9.2</v>
      </c>
      <c r="F105" s="34">
        <v>8.3</v>
      </c>
      <c r="G105" s="28">
        <v>9.1</v>
      </c>
      <c r="H105" s="28">
        <v>9.7</v>
      </c>
      <c r="I105" s="28">
        <v>10.3</v>
      </c>
      <c r="J105" s="20">
        <f t="shared" si="11"/>
        <v>0.0013140604467805521</v>
      </c>
      <c r="K105" s="20">
        <f t="shared" si="11"/>
        <v>0.0001680672268907563</v>
      </c>
      <c r="L105" s="20">
        <f t="shared" si="11"/>
        <v>0.000946171092416233</v>
      </c>
      <c r="M105" s="20">
        <f t="shared" si="11"/>
        <v>0.0008675746584578078</v>
      </c>
      <c r="N105" s="20">
        <f t="shared" si="11"/>
        <v>0.0009167380244799275</v>
      </c>
      <c r="O105" s="20">
        <f t="shared" si="11"/>
        <v>0.0009296619672413958</v>
      </c>
      <c r="P105" s="20">
        <f t="shared" si="11"/>
        <v>0.0009485132285364349</v>
      </c>
      <c r="Q105" s="22" t="s">
        <v>135</v>
      </c>
    </row>
    <row r="106" spans="1:17" s="18" customFormat="1" ht="15" customHeight="1">
      <c r="A106" s="24" t="s">
        <v>136</v>
      </c>
      <c r="B106" s="32"/>
      <c r="C106" s="33">
        <v>0.6</v>
      </c>
      <c r="D106" s="33">
        <v>8.7</v>
      </c>
      <c r="E106" s="33">
        <v>218.4</v>
      </c>
      <c r="F106" s="33">
        <v>229.1</v>
      </c>
      <c r="G106" s="33">
        <v>244.9</v>
      </c>
      <c r="H106" s="33">
        <v>260.3</v>
      </c>
      <c r="I106" s="33">
        <v>274.5</v>
      </c>
      <c r="J106" s="20">
        <f>C106/C5</f>
        <v>0.007884362680683312</v>
      </c>
      <c r="K106" s="20">
        <f>D106/D5</f>
        <v>0.014621848739495798</v>
      </c>
      <c r="L106" s="20">
        <f>E106/E5</f>
        <v>0.022461278976489706</v>
      </c>
      <c r="M106" s="20">
        <f>F106/F5</f>
        <v>0.023947151114781174</v>
      </c>
      <c r="N106" s="20">
        <f>G106/G5</f>
        <v>0.024671334307157608</v>
      </c>
      <c r="O106" s="20">
        <f>H106/H5</f>
        <v>0.02494752681164282</v>
      </c>
      <c r="P106" s="20">
        <f>I106/I5</f>
        <v>0.025278337983810812</v>
      </c>
      <c r="Q106" s="22" t="s">
        <v>137</v>
      </c>
    </row>
    <row r="107" spans="1:17" s="18" customFormat="1" ht="12.75" customHeight="1">
      <c r="A107" s="26" t="s">
        <v>138</v>
      </c>
      <c r="B107" s="32"/>
      <c r="C107" s="28">
        <v>0.1</v>
      </c>
      <c r="D107" s="28">
        <v>0.6</v>
      </c>
      <c r="E107" s="28">
        <v>9.5</v>
      </c>
      <c r="F107" s="34">
        <v>9.2</v>
      </c>
      <c r="G107" s="28">
        <v>9.4</v>
      </c>
      <c r="H107" s="28">
        <v>9.4</v>
      </c>
      <c r="I107" s="28">
        <v>9.7</v>
      </c>
      <c r="J107" s="20">
        <f aca="true" t="shared" si="12" ref="J107:P110">C107/C$5</f>
        <v>0.0013140604467805521</v>
      </c>
      <c r="K107" s="20">
        <f t="shared" si="12"/>
        <v>0.0010084033613445378</v>
      </c>
      <c r="L107" s="20">
        <f t="shared" si="12"/>
        <v>0.0009770244976037188</v>
      </c>
      <c r="M107" s="20">
        <f t="shared" si="12"/>
        <v>0.0009616490190134735</v>
      </c>
      <c r="N107" s="20">
        <f t="shared" si="12"/>
        <v>0.00094696015715509</v>
      </c>
      <c r="O107" s="20">
        <f t="shared" si="12"/>
        <v>0.0009009095352648579</v>
      </c>
      <c r="P107" s="20">
        <f t="shared" si="12"/>
        <v>0.0008932600307576134</v>
      </c>
      <c r="Q107" s="21"/>
    </row>
    <row r="108" spans="1:17" s="30" customFormat="1" ht="12.75" customHeight="1">
      <c r="A108" s="26" t="s">
        <v>139</v>
      </c>
      <c r="B108" s="27"/>
      <c r="C108" s="28">
        <v>0.2</v>
      </c>
      <c r="D108" s="28">
        <v>4.5</v>
      </c>
      <c r="E108" s="28">
        <v>136.9</v>
      </c>
      <c r="F108" s="34">
        <v>146.7</v>
      </c>
      <c r="G108" s="28">
        <v>158.3</v>
      </c>
      <c r="H108" s="28">
        <v>170.6</v>
      </c>
      <c r="I108" s="28">
        <v>182.4</v>
      </c>
      <c r="J108" s="20">
        <f t="shared" si="12"/>
        <v>0.0026281208935611043</v>
      </c>
      <c r="K108" s="20">
        <f t="shared" si="12"/>
        <v>0.007563025210084034</v>
      </c>
      <c r="L108" s="20">
        <f t="shared" si="12"/>
        <v>0.014079437233889382</v>
      </c>
      <c r="M108" s="20">
        <f t="shared" si="12"/>
        <v>0.015334120770573539</v>
      </c>
      <c r="N108" s="20">
        <f t="shared" si="12"/>
        <v>0.015947212008260717</v>
      </c>
      <c r="O108" s="20">
        <f t="shared" si="12"/>
        <v>0.01635054965065795</v>
      </c>
      <c r="P108" s="20">
        <f t="shared" si="12"/>
        <v>0.016796972124761722</v>
      </c>
      <c r="Q108" s="29"/>
    </row>
    <row r="109" spans="1:17" s="30" customFormat="1" ht="12.75" customHeight="1">
      <c r="A109" s="26" t="s">
        <v>140</v>
      </c>
      <c r="B109" s="27"/>
      <c r="C109" s="28">
        <v>0.1</v>
      </c>
      <c r="D109" s="28">
        <v>2.2</v>
      </c>
      <c r="E109" s="28">
        <v>34.1</v>
      </c>
      <c r="F109" s="34">
        <v>34.8</v>
      </c>
      <c r="G109" s="28">
        <v>35.3</v>
      </c>
      <c r="H109" s="28">
        <v>37</v>
      </c>
      <c r="I109" s="28">
        <v>37.8</v>
      </c>
      <c r="J109" s="20">
        <f t="shared" si="12"/>
        <v>0.0013140604467805521</v>
      </c>
      <c r="K109" s="20">
        <f t="shared" si="12"/>
        <v>0.003697478991596639</v>
      </c>
      <c r="L109" s="20">
        <f t="shared" si="12"/>
        <v>0.0035070037229775596</v>
      </c>
      <c r="M109" s="20">
        <f t="shared" si="12"/>
        <v>0.0036375419414857476</v>
      </c>
      <c r="N109" s="20">
        <f t="shared" si="12"/>
        <v>0.003556137611444114</v>
      </c>
      <c r="O109" s="20">
        <f t="shared" si="12"/>
        <v>0.0035461332771063556</v>
      </c>
      <c r="P109" s="20">
        <f t="shared" si="12"/>
        <v>0.003480951460065751</v>
      </c>
      <c r="Q109" s="29"/>
    </row>
    <row r="110" spans="1:17" s="30" customFormat="1" ht="12.75" customHeight="1">
      <c r="A110" s="26" t="s">
        <v>141</v>
      </c>
      <c r="B110" s="27"/>
      <c r="C110" s="28">
        <v>0.2</v>
      </c>
      <c r="D110" s="28">
        <v>1.4</v>
      </c>
      <c r="E110" s="28">
        <v>37.9</v>
      </c>
      <c r="F110" s="34">
        <v>38.4</v>
      </c>
      <c r="G110" s="28">
        <v>42</v>
      </c>
      <c r="H110" s="28">
        <v>43.3</v>
      </c>
      <c r="I110" s="28">
        <v>44.7</v>
      </c>
      <c r="J110" s="20">
        <f t="shared" si="12"/>
        <v>0.0026281208935611043</v>
      </c>
      <c r="K110" s="20">
        <f t="shared" si="12"/>
        <v>0.002352941176470588</v>
      </c>
      <c r="L110" s="20">
        <f t="shared" si="12"/>
        <v>0.003897813522019047</v>
      </c>
      <c r="M110" s="20">
        <f t="shared" si="12"/>
        <v>0.004013839383708411</v>
      </c>
      <c r="N110" s="20">
        <f t="shared" si="12"/>
        <v>0.004231098574522742</v>
      </c>
      <c r="O110" s="20">
        <f t="shared" si="12"/>
        <v>0.004149934348613654</v>
      </c>
      <c r="P110" s="20">
        <f t="shared" si="12"/>
        <v>0.004116363234522198</v>
      </c>
      <c r="Q110" s="22" t="s">
        <v>142</v>
      </c>
    </row>
    <row r="111" spans="1:17" s="18" customFormat="1" ht="15" customHeight="1">
      <c r="A111" s="24" t="s">
        <v>143</v>
      </c>
      <c r="B111" s="32"/>
      <c r="C111" s="33">
        <f>C112+C115</f>
        <v>2.7</v>
      </c>
      <c r="D111" s="33">
        <f aca="true" t="shared" si="13" ref="D111:I111">D112+D115</f>
        <v>24.4</v>
      </c>
      <c r="E111" s="33">
        <f t="shared" si="13"/>
        <v>644.2</v>
      </c>
      <c r="F111" s="33">
        <f t="shared" si="13"/>
        <v>599.5</v>
      </c>
      <c r="G111" s="33">
        <f t="shared" si="13"/>
        <v>627.4</v>
      </c>
      <c r="H111" s="33">
        <f t="shared" si="13"/>
        <v>657.8</v>
      </c>
      <c r="I111" s="33">
        <f t="shared" si="13"/>
        <v>666.5</v>
      </c>
      <c r="J111" s="20">
        <f>C111/C5</f>
        <v>0.035479632063074903</v>
      </c>
      <c r="K111" s="20">
        <f>D111/D5</f>
        <v>0.041008403361344536</v>
      </c>
      <c r="L111" s="20">
        <f>E111/E5</f>
        <v>0.06625254540592797</v>
      </c>
      <c r="M111" s="20">
        <f>F111/F5</f>
        <v>0.06266397683680189</v>
      </c>
      <c r="N111" s="20">
        <f>G111/G5</f>
        <v>0.06320455346798973</v>
      </c>
      <c r="O111" s="20">
        <f>H111/H5</f>
        <v>0.06304449918055569</v>
      </c>
      <c r="P111" s="20">
        <f>I111/I5</f>
        <v>0.06137709386597416</v>
      </c>
      <c r="Q111" s="22" t="s">
        <v>144</v>
      </c>
    </row>
    <row r="112" spans="1:17" s="30" customFormat="1" ht="12.75" customHeight="1">
      <c r="A112" s="26" t="s">
        <v>145</v>
      </c>
      <c r="B112" s="27"/>
      <c r="C112" s="28">
        <v>1.7</v>
      </c>
      <c r="D112" s="28">
        <v>14.1</v>
      </c>
      <c r="E112" s="28">
        <v>486.6</v>
      </c>
      <c r="F112" s="34">
        <v>452.2</v>
      </c>
      <c r="G112" s="28">
        <v>473.3</v>
      </c>
      <c r="H112" s="28">
        <v>490.3</v>
      </c>
      <c r="I112" s="28">
        <v>496.1</v>
      </c>
      <c r="J112" s="20">
        <f aca="true" t="shared" si="14" ref="J112:P118">C112/C$5</f>
        <v>0.022339027595269383</v>
      </c>
      <c r="K112" s="20">
        <f t="shared" si="14"/>
        <v>0.02369747899159664</v>
      </c>
      <c r="L112" s="20">
        <f t="shared" si="14"/>
        <v>0.05004422321410207</v>
      </c>
      <c r="M112" s="20">
        <f t="shared" si="14"/>
        <v>0.04726713982585791</v>
      </c>
      <c r="N112" s="20">
        <f t="shared" si="14"/>
        <v>0.04768045131718129</v>
      </c>
      <c r="O112" s="20">
        <f t="shared" si="14"/>
        <v>0.0469910579936553</v>
      </c>
      <c r="P112" s="20">
        <f t="shared" si="14"/>
        <v>0.045685185696788866</v>
      </c>
      <c r="Q112" s="29"/>
    </row>
    <row r="113" spans="1:17" s="30" customFormat="1" ht="12.75" customHeight="1">
      <c r="A113" s="26" t="s">
        <v>146</v>
      </c>
      <c r="B113" s="27"/>
      <c r="C113" s="28">
        <v>0.9</v>
      </c>
      <c r="D113" s="28">
        <v>9.1</v>
      </c>
      <c r="E113" s="28">
        <v>241.2</v>
      </c>
      <c r="F113" s="34">
        <v>229.4</v>
      </c>
      <c r="G113" s="28">
        <v>248.9</v>
      </c>
      <c r="H113" s="28">
        <v>259.7</v>
      </c>
      <c r="I113" s="28">
        <v>259.1</v>
      </c>
      <c r="J113" s="20">
        <f t="shared" si="14"/>
        <v>0.011826544021024968</v>
      </c>
      <c r="K113" s="20">
        <f t="shared" si="14"/>
        <v>0.015294117647058823</v>
      </c>
      <c r="L113" s="20">
        <f t="shared" si="14"/>
        <v>0.02480613777073863</v>
      </c>
      <c r="M113" s="20">
        <f t="shared" si="14"/>
        <v>0.023978509234966396</v>
      </c>
      <c r="N113" s="20">
        <f t="shared" si="14"/>
        <v>0.025074296076159776</v>
      </c>
      <c r="O113" s="20">
        <f t="shared" si="14"/>
        <v>0.02489002194768974</v>
      </c>
      <c r="P113" s="20">
        <f t="shared" si="14"/>
        <v>0.023860172574154397</v>
      </c>
      <c r="Q113" s="29"/>
    </row>
    <row r="114" spans="1:17" s="30" customFormat="1" ht="12.75" customHeight="1">
      <c r="A114" s="26" t="s">
        <v>147</v>
      </c>
      <c r="B114" s="27"/>
      <c r="C114" s="28">
        <v>0.9</v>
      </c>
      <c r="D114" s="28">
        <v>5</v>
      </c>
      <c r="E114" s="28">
        <v>245.4</v>
      </c>
      <c r="F114" s="34">
        <v>222.9</v>
      </c>
      <c r="G114" s="28">
        <v>224.4</v>
      </c>
      <c r="H114" s="28">
        <v>230.6</v>
      </c>
      <c r="I114" s="28">
        <v>237</v>
      </c>
      <c r="J114" s="20">
        <f t="shared" si="14"/>
        <v>0.011826544021024968</v>
      </c>
      <c r="K114" s="20">
        <f t="shared" si="14"/>
        <v>0.008403361344537815</v>
      </c>
      <c r="L114" s="20">
        <f t="shared" si="14"/>
        <v>0.025238085443363433</v>
      </c>
      <c r="M114" s="20">
        <f t="shared" si="14"/>
        <v>0.02329908329761992</v>
      </c>
      <c r="N114" s="20">
        <f t="shared" si="14"/>
        <v>0.022606155241021508</v>
      </c>
      <c r="O114" s="20">
        <f t="shared" si="14"/>
        <v>0.022101036045965555</v>
      </c>
      <c r="P114" s="20">
        <f t="shared" si="14"/>
        <v>0.021825013122634473</v>
      </c>
      <c r="Q114" s="29"/>
    </row>
    <row r="115" spans="1:17" s="30" customFormat="1" ht="12.75" customHeight="1">
      <c r="A115" s="26" t="s">
        <v>148</v>
      </c>
      <c r="B115" s="27"/>
      <c r="C115" s="25">
        <f>SUM(C116:C118)</f>
        <v>1</v>
      </c>
      <c r="D115" s="25">
        <f aca="true" t="shared" si="15" ref="D115:I115">SUM(D116:D118)</f>
        <v>10.3</v>
      </c>
      <c r="E115" s="25">
        <f t="shared" si="15"/>
        <v>157.6</v>
      </c>
      <c r="F115" s="25">
        <f t="shared" si="15"/>
        <v>147.3</v>
      </c>
      <c r="G115" s="25">
        <f t="shared" si="15"/>
        <v>154.1</v>
      </c>
      <c r="H115" s="25">
        <f t="shared" si="15"/>
        <v>167.5</v>
      </c>
      <c r="I115" s="25">
        <f t="shared" si="15"/>
        <v>170.39999999999998</v>
      </c>
      <c r="J115" s="20">
        <f t="shared" si="14"/>
        <v>0.01314060446780552</v>
      </c>
      <c r="K115" s="20">
        <f t="shared" si="14"/>
        <v>0.0173109243697479</v>
      </c>
      <c r="L115" s="20">
        <f t="shared" si="14"/>
        <v>0.016208322191825903</v>
      </c>
      <c r="M115" s="20">
        <f t="shared" si="14"/>
        <v>0.015396837010943985</v>
      </c>
      <c r="N115" s="20">
        <f t="shared" si="14"/>
        <v>0.015524102150808442</v>
      </c>
      <c r="O115" s="20">
        <f t="shared" si="14"/>
        <v>0.016053441186900393</v>
      </c>
      <c r="P115" s="20">
        <f t="shared" si="14"/>
        <v>0.015691908169185288</v>
      </c>
      <c r="Q115" s="29"/>
    </row>
    <row r="116" spans="1:17" s="30" customFormat="1" ht="12.75" customHeight="1">
      <c r="A116" s="26" t="s">
        <v>149</v>
      </c>
      <c r="B116" s="27"/>
      <c r="C116" s="28">
        <v>0.9</v>
      </c>
      <c r="D116" s="28">
        <v>6.3</v>
      </c>
      <c r="E116" s="28">
        <v>87.5</v>
      </c>
      <c r="F116" s="34">
        <v>80</v>
      </c>
      <c r="G116" s="28">
        <v>87.6</v>
      </c>
      <c r="H116" s="28">
        <v>100.6</v>
      </c>
      <c r="I116" s="28">
        <v>103.3</v>
      </c>
      <c r="J116" s="20">
        <f t="shared" si="14"/>
        <v>0.011826544021024968</v>
      </c>
      <c r="K116" s="20">
        <f t="shared" si="14"/>
        <v>0.010588235294117647</v>
      </c>
      <c r="L116" s="20">
        <f t="shared" si="14"/>
        <v>0.008998909846350043</v>
      </c>
      <c r="M116" s="20">
        <f t="shared" si="14"/>
        <v>0.008362165382725857</v>
      </c>
      <c r="N116" s="20">
        <f t="shared" si="14"/>
        <v>0.008824862741147433</v>
      </c>
      <c r="O116" s="20">
        <f t="shared" si="14"/>
        <v>0.009641648856132414</v>
      </c>
      <c r="P116" s="20">
        <f t="shared" si="14"/>
        <v>0.009512758884253758</v>
      </c>
      <c r="Q116" s="22" t="s">
        <v>150</v>
      </c>
    </row>
    <row r="117" spans="1:17" s="30" customFormat="1" ht="12.75" customHeight="1">
      <c r="A117" s="26" t="s">
        <v>151</v>
      </c>
      <c r="B117" s="27"/>
      <c r="C117" s="28">
        <v>0</v>
      </c>
      <c r="D117" s="28">
        <v>0.3</v>
      </c>
      <c r="E117" s="28">
        <v>8.1</v>
      </c>
      <c r="F117" s="34">
        <v>7.3</v>
      </c>
      <c r="G117" s="28">
        <v>7.6</v>
      </c>
      <c r="H117" s="28">
        <v>8</v>
      </c>
      <c r="I117" s="28">
        <v>8.1</v>
      </c>
      <c r="J117" s="20">
        <f t="shared" si="14"/>
        <v>0</v>
      </c>
      <c r="K117" s="20">
        <f t="shared" si="14"/>
        <v>0.0005042016806722689</v>
      </c>
      <c r="L117" s="20">
        <f t="shared" si="14"/>
        <v>0.0008330419400621182</v>
      </c>
      <c r="M117" s="20">
        <f t="shared" si="14"/>
        <v>0.0007630475911737344</v>
      </c>
      <c r="N117" s="20">
        <f t="shared" si="14"/>
        <v>0.0007656273611041152</v>
      </c>
      <c r="O117" s="20">
        <f t="shared" si="14"/>
        <v>0.0007667315193743471</v>
      </c>
      <c r="P117" s="20">
        <f t="shared" si="14"/>
        <v>0.0007459181700140895</v>
      </c>
      <c r="Q117" s="22" t="s">
        <v>152</v>
      </c>
    </row>
    <row r="118" spans="1:17" s="30" customFormat="1" ht="12.75" customHeight="1">
      <c r="A118" s="26" t="s">
        <v>153</v>
      </c>
      <c r="B118" s="27"/>
      <c r="C118" s="28">
        <v>0.1</v>
      </c>
      <c r="D118" s="28">
        <v>3.7</v>
      </c>
      <c r="E118" s="28">
        <v>62</v>
      </c>
      <c r="F118" s="34">
        <v>60</v>
      </c>
      <c r="G118" s="28">
        <v>58.9</v>
      </c>
      <c r="H118" s="28">
        <v>58.9</v>
      </c>
      <c r="I118" s="28">
        <v>59</v>
      </c>
      <c r="J118" s="20">
        <f t="shared" si="14"/>
        <v>0.0013140604467805521</v>
      </c>
      <c r="K118" s="20">
        <f t="shared" si="14"/>
        <v>0.006218487394957984</v>
      </c>
      <c r="L118" s="20">
        <f t="shared" si="14"/>
        <v>0.006376370405413744</v>
      </c>
      <c r="M118" s="20">
        <f t="shared" si="14"/>
        <v>0.006271624037044393</v>
      </c>
      <c r="N118" s="20">
        <f t="shared" si="14"/>
        <v>0.005933612048556893</v>
      </c>
      <c r="O118" s="20">
        <f t="shared" si="14"/>
        <v>0.005645060811393631</v>
      </c>
      <c r="P118" s="20">
        <f t="shared" si="14"/>
        <v>0.005433231114917442</v>
      </c>
      <c r="Q118" s="22" t="s">
        <v>154</v>
      </c>
    </row>
    <row r="119" spans="1:17" s="18" customFormat="1" ht="15" customHeight="1">
      <c r="A119" s="24" t="s">
        <v>155</v>
      </c>
      <c r="B119" s="32"/>
      <c r="C119" s="33">
        <v>1.3</v>
      </c>
      <c r="D119" s="33">
        <v>12.5</v>
      </c>
      <c r="E119" s="33">
        <v>199.7</v>
      </c>
      <c r="F119" s="33">
        <v>194.9</v>
      </c>
      <c r="G119" s="33">
        <v>204.4</v>
      </c>
      <c r="H119" s="33">
        <v>213.9</v>
      </c>
      <c r="I119" s="33">
        <v>223.2</v>
      </c>
      <c r="J119" s="20">
        <f>C119/C5</f>
        <v>0.017082785808147177</v>
      </c>
      <c r="K119" s="20">
        <f>D119/D5</f>
        <v>0.02100840336134454</v>
      </c>
      <c r="L119" s="20">
        <f>E119/E5</f>
        <v>0.020538083386469754</v>
      </c>
      <c r="M119" s="20">
        <f>F119/F5</f>
        <v>0.02037232541366587</v>
      </c>
      <c r="N119" s="20">
        <f>G119/G5</f>
        <v>0.02059134639601068</v>
      </c>
      <c r="O119" s="20">
        <f>H119/H5</f>
        <v>0.020500483999271606</v>
      </c>
      <c r="P119" s="20">
        <f>I119/I5</f>
        <v>0.020554189573721578</v>
      </c>
      <c r="Q119" s="22" t="s">
        <v>156</v>
      </c>
    </row>
    <row r="120" spans="1:17" s="18" customFormat="1" ht="15" customHeight="1">
      <c r="A120" s="24" t="s">
        <v>157</v>
      </c>
      <c r="B120" s="32"/>
      <c r="C120" s="25">
        <f>C121+C122+C123+C129+C130</f>
        <v>4.7</v>
      </c>
      <c r="D120" s="25">
        <f aca="true" t="shared" si="16" ref="D120:I120">D121+D122+D123+D129+D130</f>
        <v>32.400000000000006</v>
      </c>
      <c r="E120" s="25">
        <f t="shared" si="16"/>
        <v>446.99999999999994</v>
      </c>
      <c r="F120" s="25">
        <f t="shared" si="16"/>
        <v>456.79999999999995</v>
      </c>
      <c r="G120" s="25">
        <f t="shared" si="16"/>
        <v>468.7</v>
      </c>
      <c r="H120" s="25">
        <f t="shared" si="16"/>
        <v>478.4</v>
      </c>
      <c r="I120" s="25">
        <f t="shared" si="16"/>
        <v>484.49999999999994</v>
      </c>
      <c r="J120" s="20">
        <f>C120/C5</f>
        <v>0.061760840998685944</v>
      </c>
      <c r="K120" s="20">
        <f>D120/D5</f>
        <v>0.05445378151260505</v>
      </c>
      <c r="L120" s="20">
        <f>E120/E5</f>
        <v>0.045971573729353926</v>
      </c>
      <c r="M120" s="20">
        <f>F120/F5</f>
        <v>0.04774796433536464</v>
      </c>
      <c r="N120" s="20">
        <f>G120/G5</f>
        <v>0.04721704528282879</v>
      </c>
      <c r="O120" s="20">
        <f>H120/H5</f>
        <v>0.04585054485858595</v>
      </c>
      <c r="P120" s="20">
        <f>I120/I5</f>
        <v>0.044616957206398314</v>
      </c>
      <c r="Q120" s="22" t="s">
        <v>158</v>
      </c>
    </row>
    <row r="121" spans="1:17" s="30" customFormat="1" ht="12.75" customHeight="1">
      <c r="A121" s="26" t="s">
        <v>159</v>
      </c>
      <c r="B121" s="27"/>
      <c r="C121" s="28">
        <v>0.9</v>
      </c>
      <c r="D121" s="28">
        <v>6.4</v>
      </c>
      <c r="E121" s="28">
        <v>89.3</v>
      </c>
      <c r="F121" s="34">
        <v>83.6</v>
      </c>
      <c r="G121" s="28">
        <v>87.8</v>
      </c>
      <c r="H121" s="28">
        <v>98.4</v>
      </c>
      <c r="I121" s="28">
        <v>106.3</v>
      </c>
      <c r="J121" s="20">
        <f aca="true" t="shared" si="17" ref="J121:P136">C121/C$5</f>
        <v>0.011826544021024968</v>
      </c>
      <c r="K121" s="20">
        <f t="shared" si="17"/>
        <v>0.010756302521008404</v>
      </c>
      <c r="L121" s="20">
        <f t="shared" si="17"/>
        <v>0.009184030277474957</v>
      </c>
      <c r="M121" s="20">
        <f t="shared" si="17"/>
        <v>0.00873846282494852</v>
      </c>
      <c r="N121" s="20">
        <f t="shared" si="17"/>
        <v>0.008845010829597542</v>
      </c>
      <c r="O121" s="20">
        <f t="shared" si="17"/>
        <v>0.00943079768830447</v>
      </c>
      <c r="P121" s="20">
        <f t="shared" si="17"/>
        <v>0.009789024873147867</v>
      </c>
      <c r="Q121" s="22" t="s">
        <v>160</v>
      </c>
    </row>
    <row r="122" spans="1:17" s="30" customFormat="1" ht="12.75" customHeight="1">
      <c r="A122" s="26" t="s">
        <v>161</v>
      </c>
      <c r="B122" s="27"/>
      <c r="C122" s="28">
        <v>0.4</v>
      </c>
      <c r="D122" s="28">
        <v>3.6</v>
      </c>
      <c r="E122" s="28">
        <v>130.1</v>
      </c>
      <c r="F122" s="34">
        <v>133.2</v>
      </c>
      <c r="G122" s="28">
        <v>138.9</v>
      </c>
      <c r="H122" s="28">
        <v>143.7</v>
      </c>
      <c r="I122" s="28">
        <v>147.3</v>
      </c>
      <c r="J122" s="20">
        <f t="shared" si="17"/>
        <v>0.005256241787122209</v>
      </c>
      <c r="K122" s="20">
        <f t="shared" si="17"/>
        <v>0.006050420168067227</v>
      </c>
      <c r="L122" s="20">
        <f t="shared" si="17"/>
        <v>0.013380093382973034</v>
      </c>
      <c r="M122" s="20">
        <f t="shared" si="17"/>
        <v>0.01392300536223855</v>
      </c>
      <c r="N122" s="20">
        <f t="shared" si="17"/>
        <v>0.013992847428600212</v>
      </c>
      <c r="O122" s="20">
        <f t="shared" si="17"/>
        <v>0.013772414916761708</v>
      </c>
      <c r="P122" s="20">
        <f t="shared" si="17"/>
        <v>0.013564660054700667</v>
      </c>
      <c r="Q122" s="22" t="s">
        <v>162</v>
      </c>
    </row>
    <row r="123" spans="1:17" s="30" customFormat="1" ht="12.75" customHeight="1">
      <c r="A123" s="26" t="s">
        <v>163</v>
      </c>
      <c r="B123" s="27"/>
      <c r="C123" s="28">
        <v>1.2</v>
      </c>
      <c r="D123" s="28">
        <v>8.6</v>
      </c>
      <c r="E123" s="28">
        <v>167.5</v>
      </c>
      <c r="F123" s="34">
        <v>161.5</v>
      </c>
      <c r="G123" s="28">
        <v>163.3</v>
      </c>
      <c r="H123" s="28">
        <v>165.9</v>
      </c>
      <c r="I123" s="28">
        <v>169.4</v>
      </c>
      <c r="J123" s="20">
        <f t="shared" si="17"/>
        <v>0.015768725361366625</v>
      </c>
      <c r="K123" s="20">
        <f t="shared" si="17"/>
        <v>0.01445378151260504</v>
      </c>
      <c r="L123" s="20">
        <f t="shared" si="17"/>
        <v>0.01722648456301294</v>
      </c>
      <c r="M123" s="20">
        <f t="shared" si="17"/>
        <v>0.016881121366377823</v>
      </c>
      <c r="N123" s="20">
        <f t="shared" si="17"/>
        <v>0.016450914219513425</v>
      </c>
      <c r="O123" s="20">
        <f t="shared" si="17"/>
        <v>0.015900094883025524</v>
      </c>
      <c r="P123" s="20">
        <f t="shared" si="17"/>
        <v>0.015599819506220589</v>
      </c>
      <c r="Q123" s="29"/>
    </row>
    <row r="124" spans="1:17" s="30" customFormat="1" ht="12.75" customHeight="1">
      <c r="A124" s="26" t="s">
        <v>164</v>
      </c>
      <c r="B124" s="27"/>
      <c r="C124" s="28" t="s">
        <v>12</v>
      </c>
      <c r="D124" s="28">
        <v>4.2</v>
      </c>
      <c r="E124" s="28">
        <v>92.4</v>
      </c>
      <c r="F124" s="34">
        <v>90.1</v>
      </c>
      <c r="G124" s="28">
        <v>91.4</v>
      </c>
      <c r="H124" s="28">
        <v>92.9</v>
      </c>
      <c r="I124" s="28">
        <v>93.7</v>
      </c>
      <c r="J124" s="31" t="s">
        <v>13</v>
      </c>
      <c r="K124" s="20">
        <f t="shared" si="17"/>
        <v>0.007058823529411765</v>
      </c>
      <c r="L124" s="20">
        <f t="shared" si="17"/>
        <v>0.009502848797745645</v>
      </c>
      <c r="M124" s="20">
        <f t="shared" si="17"/>
        <v>0.009417888762294995</v>
      </c>
      <c r="N124" s="20">
        <f t="shared" si="17"/>
        <v>0.009207676421699491</v>
      </c>
      <c r="O124" s="20">
        <f t="shared" si="17"/>
        <v>0.008903669768734607</v>
      </c>
      <c r="P124" s="20">
        <f t="shared" si="17"/>
        <v>0.008628707719792615</v>
      </c>
      <c r="Q124" s="29"/>
    </row>
    <row r="125" spans="1:17" s="30" customFormat="1" ht="12.75" customHeight="1">
      <c r="A125" s="26" t="s">
        <v>165</v>
      </c>
      <c r="B125" s="27"/>
      <c r="C125" s="28" t="s">
        <v>12</v>
      </c>
      <c r="D125" s="28">
        <v>0.8</v>
      </c>
      <c r="E125" s="28">
        <v>30.6</v>
      </c>
      <c r="F125" s="34">
        <v>27.4</v>
      </c>
      <c r="G125" s="28">
        <v>27</v>
      </c>
      <c r="H125" s="28">
        <v>27.7</v>
      </c>
      <c r="I125" s="28">
        <v>28.8</v>
      </c>
      <c r="J125" s="31" t="s">
        <v>13</v>
      </c>
      <c r="K125" s="20">
        <f t="shared" si="17"/>
        <v>0.0013445378151260505</v>
      </c>
      <c r="L125" s="20">
        <f t="shared" si="17"/>
        <v>0.003147047329123558</v>
      </c>
      <c r="M125" s="20">
        <f t="shared" si="17"/>
        <v>0.002864041643583606</v>
      </c>
      <c r="N125" s="20">
        <f t="shared" si="17"/>
        <v>0.00271999194076462</v>
      </c>
      <c r="O125" s="20">
        <f t="shared" si="17"/>
        <v>0.0026548078858336767</v>
      </c>
      <c r="P125" s="20">
        <f t="shared" si="17"/>
        <v>0.0026521534933834296</v>
      </c>
      <c r="Q125" s="22" t="s">
        <v>166</v>
      </c>
    </row>
    <row r="126" spans="1:17" s="18" customFormat="1" ht="12.75" customHeight="1">
      <c r="A126" s="26" t="s">
        <v>167</v>
      </c>
      <c r="B126" s="32"/>
      <c r="C126" s="28" t="s">
        <v>12</v>
      </c>
      <c r="D126" s="28">
        <v>1.2</v>
      </c>
      <c r="E126" s="28">
        <v>12.5</v>
      </c>
      <c r="F126" s="34">
        <v>12.5</v>
      </c>
      <c r="G126" s="28">
        <v>12.3</v>
      </c>
      <c r="H126" s="28">
        <v>12.3</v>
      </c>
      <c r="I126" s="28">
        <v>12.4</v>
      </c>
      <c r="J126" s="31" t="s">
        <v>13</v>
      </c>
      <c r="K126" s="20">
        <f t="shared" si="17"/>
        <v>0.0020168067226890756</v>
      </c>
      <c r="L126" s="20">
        <f t="shared" si="17"/>
        <v>0.0012855585494785775</v>
      </c>
      <c r="M126" s="20">
        <f t="shared" si="17"/>
        <v>0.0013065883410509152</v>
      </c>
      <c r="N126" s="20">
        <f t="shared" si="17"/>
        <v>0.0012391074396816604</v>
      </c>
      <c r="O126" s="20">
        <f t="shared" si="17"/>
        <v>0.0011788497110380588</v>
      </c>
      <c r="P126" s="20">
        <f t="shared" si="17"/>
        <v>0.00114189942076231</v>
      </c>
      <c r="Q126" s="21"/>
    </row>
    <row r="127" spans="1:17" s="30" customFormat="1" ht="12.75" customHeight="1">
      <c r="A127" s="26" t="s">
        <v>168</v>
      </c>
      <c r="B127" s="27"/>
      <c r="C127" s="28" t="s">
        <v>12</v>
      </c>
      <c r="D127" s="28">
        <v>0.2</v>
      </c>
      <c r="E127" s="28">
        <v>7.4</v>
      </c>
      <c r="F127" s="34">
        <v>7.6</v>
      </c>
      <c r="G127" s="28">
        <v>7.9</v>
      </c>
      <c r="H127" s="28">
        <v>8.2</v>
      </c>
      <c r="I127" s="28">
        <v>8.5</v>
      </c>
      <c r="J127" s="31" t="s">
        <v>13</v>
      </c>
      <c r="K127" s="20">
        <f t="shared" si="17"/>
        <v>0.0003361344537815126</v>
      </c>
      <c r="L127" s="20">
        <f t="shared" si="17"/>
        <v>0.0007610506612913179</v>
      </c>
      <c r="M127" s="20">
        <f t="shared" si="17"/>
        <v>0.0007944057113589564</v>
      </c>
      <c r="N127" s="20">
        <f t="shared" si="17"/>
        <v>0.0007958494937792777</v>
      </c>
      <c r="O127" s="20">
        <f t="shared" si="17"/>
        <v>0.0007858998073587057</v>
      </c>
      <c r="P127" s="20">
        <f t="shared" si="17"/>
        <v>0.0007827536351999705</v>
      </c>
      <c r="Q127" s="29"/>
    </row>
    <row r="128" spans="1:17" s="30" customFormat="1" ht="12.75" customHeight="1">
      <c r="A128" s="26" t="s">
        <v>169</v>
      </c>
      <c r="B128" s="27"/>
      <c r="C128" s="28" t="s">
        <v>12</v>
      </c>
      <c r="D128" s="28">
        <v>2.2</v>
      </c>
      <c r="E128" s="28">
        <v>24.5</v>
      </c>
      <c r="F128" s="34">
        <v>23.9</v>
      </c>
      <c r="G128" s="28">
        <v>24.6</v>
      </c>
      <c r="H128" s="28">
        <v>24.8</v>
      </c>
      <c r="I128" s="28">
        <v>26</v>
      </c>
      <c r="J128" s="31" t="s">
        <v>13</v>
      </c>
      <c r="K128" s="20">
        <f t="shared" si="17"/>
        <v>0.003697478991596639</v>
      </c>
      <c r="L128" s="20">
        <f t="shared" si="17"/>
        <v>0.002519694756978012</v>
      </c>
      <c r="M128" s="20">
        <f t="shared" si="17"/>
        <v>0.0024981969080893496</v>
      </c>
      <c r="N128" s="20">
        <f t="shared" si="17"/>
        <v>0.0024782148793633207</v>
      </c>
      <c r="O128" s="20">
        <f t="shared" si="17"/>
        <v>0.002376867710060476</v>
      </c>
      <c r="P128" s="20">
        <f t="shared" si="17"/>
        <v>0.002394305237082263</v>
      </c>
      <c r="Q128" s="29"/>
    </row>
    <row r="129" spans="1:17" s="30" customFormat="1" ht="12.75" customHeight="1">
      <c r="A129" s="26" t="s">
        <v>170</v>
      </c>
      <c r="B129" s="27"/>
      <c r="C129" s="28">
        <v>1.7</v>
      </c>
      <c r="D129" s="28">
        <v>9.8</v>
      </c>
      <c r="E129" s="28">
        <v>86.4</v>
      </c>
      <c r="F129" s="34">
        <v>99.5</v>
      </c>
      <c r="G129" s="28">
        <v>106.3</v>
      </c>
      <c r="H129" s="28">
        <v>108.3</v>
      </c>
      <c r="I129" s="28">
        <v>108.8</v>
      </c>
      <c r="J129" s="20">
        <f t="shared" si="17"/>
        <v>0.022339027595269383</v>
      </c>
      <c r="K129" s="20">
        <f t="shared" si="17"/>
        <v>0.01647058823529412</v>
      </c>
      <c r="L129" s="20">
        <f t="shared" si="17"/>
        <v>0.008885780693995928</v>
      </c>
      <c r="M129" s="20">
        <f t="shared" si="17"/>
        <v>0.010400443194765284</v>
      </c>
      <c r="N129" s="20">
        <f t="shared" si="17"/>
        <v>0.010708709011232559</v>
      </c>
      <c r="O129" s="20">
        <f t="shared" si="17"/>
        <v>0.010379627943530223</v>
      </c>
      <c r="P129" s="20">
        <f t="shared" si="17"/>
        <v>0.010019246530559623</v>
      </c>
      <c r="Q129" s="29"/>
    </row>
    <row r="130" spans="1:17" s="18" customFormat="1" ht="12.75" customHeight="1">
      <c r="A130" s="40" t="s">
        <v>171</v>
      </c>
      <c r="B130" s="32"/>
      <c r="C130" s="36">
        <v>0.5</v>
      </c>
      <c r="D130" s="36">
        <v>4</v>
      </c>
      <c r="E130" s="36">
        <v>-26.3</v>
      </c>
      <c r="F130" s="37">
        <v>-21</v>
      </c>
      <c r="G130" s="36">
        <v>-27.6</v>
      </c>
      <c r="H130" s="36">
        <v>-37.9</v>
      </c>
      <c r="I130" s="36">
        <v>-47.3</v>
      </c>
      <c r="J130" s="20">
        <f t="shared" si="17"/>
        <v>0.00657030223390276</v>
      </c>
      <c r="K130" s="20">
        <f t="shared" si="17"/>
        <v>0.0067226890756302525</v>
      </c>
      <c r="L130" s="20">
        <f t="shared" si="17"/>
        <v>-0.002704815188102927</v>
      </c>
      <c r="M130" s="20">
        <f t="shared" si="17"/>
        <v>-0.0021950684129655373</v>
      </c>
      <c r="N130" s="20">
        <f t="shared" si="17"/>
        <v>-0.002780436206114945</v>
      </c>
      <c r="O130" s="20">
        <f t="shared" si="17"/>
        <v>-0.0036323905730359695</v>
      </c>
      <c r="P130" s="20">
        <f t="shared" si="17"/>
        <v>-0.004355793758230424</v>
      </c>
      <c r="Q130" s="21"/>
    </row>
    <row r="131" spans="1:17" s="30" customFormat="1" ht="12.75" customHeight="1">
      <c r="A131" s="26" t="s">
        <v>172</v>
      </c>
      <c r="B131" s="27"/>
      <c r="C131" s="28">
        <v>0.6</v>
      </c>
      <c r="D131" s="28">
        <v>4.7</v>
      </c>
      <c r="E131" s="28">
        <v>109.9</v>
      </c>
      <c r="F131" s="34">
        <v>97.9</v>
      </c>
      <c r="G131" s="28">
        <v>103.4</v>
      </c>
      <c r="H131" s="28">
        <v>105.8</v>
      </c>
      <c r="I131" s="28">
        <v>110</v>
      </c>
      <c r="J131" s="20">
        <f t="shared" si="17"/>
        <v>0.007884362680683312</v>
      </c>
      <c r="K131" s="20">
        <f t="shared" si="17"/>
        <v>0.007899159663865547</v>
      </c>
      <c r="L131" s="20">
        <f t="shared" si="17"/>
        <v>0.011302630767015653</v>
      </c>
      <c r="M131" s="20">
        <f t="shared" si="17"/>
        <v>0.010233199887110769</v>
      </c>
      <c r="N131" s="20">
        <f t="shared" si="17"/>
        <v>0.01041656172870599</v>
      </c>
      <c r="O131" s="20">
        <f t="shared" si="17"/>
        <v>0.01014002434372574</v>
      </c>
      <c r="P131" s="20">
        <f t="shared" si="17"/>
        <v>0.010129752926117265</v>
      </c>
      <c r="Q131" s="29"/>
    </row>
    <row r="132" spans="1:17" s="30" customFormat="1" ht="12.75" customHeight="1">
      <c r="A132" s="26" t="s">
        <v>173</v>
      </c>
      <c r="B132" s="27"/>
      <c r="C132" s="28">
        <v>0.1</v>
      </c>
      <c r="D132" s="28">
        <v>2.3</v>
      </c>
      <c r="E132" s="28">
        <v>141.6</v>
      </c>
      <c r="F132" s="34">
        <v>125.5</v>
      </c>
      <c r="G132" s="28">
        <v>136.4</v>
      </c>
      <c r="H132" s="28">
        <v>150.5</v>
      </c>
      <c r="I132" s="28">
        <v>163.6</v>
      </c>
      <c r="J132" s="20">
        <f t="shared" si="17"/>
        <v>0.0013140604467805521</v>
      </c>
      <c r="K132" s="20">
        <f t="shared" si="17"/>
        <v>0.0038655462184873945</v>
      </c>
      <c r="L132" s="20">
        <f t="shared" si="17"/>
        <v>0.014562807248493325</v>
      </c>
      <c r="M132" s="20">
        <f t="shared" si="17"/>
        <v>0.013118146944151188</v>
      </c>
      <c r="N132" s="20">
        <f t="shared" si="17"/>
        <v>0.013740996322973858</v>
      </c>
      <c r="O132" s="20">
        <f t="shared" si="17"/>
        <v>0.014424136708229904</v>
      </c>
      <c r="P132" s="20">
        <f t="shared" si="17"/>
        <v>0.015065705261025315</v>
      </c>
      <c r="Q132" s="29"/>
    </row>
    <row r="133" spans="1:17" ht="12.75" customHeight="1">
      <c r="A133" s="26" t="s">
        <v>174</v>
      </c>
      <c r="B133" s="41"/>
      <c r="C133" s="28">
        <v>0</v>
      </c>
      <c r="D133" s="28">
        <v>1.7</v>
      </c>
      <c r="E133" s="28">
        <v>5.3</v>
      </c>
      <c r="F133" s="34">
        <v>6.5</v>
      </c>
      <c r="G133" s="28">
        <v>5.3</v>
      </c>
      <c r="H133" s="28">
        <v>6.9</v>
      </c>
      <c r="I133" s="28">
        <v>6.2</v>
      </c>
      <c r="J133" s="20">
        <f t="shared" si="17"/>
        <v>0</v>
      </c>
      <c r="K133" s="20">
        <f t="shared" si="17"/>
        <v>0.002857142857142857</v>
      </c>
      <c r="L133" s="20">
        <f t="shared" si="17"/>
        <v>0.0005450768249789168</v>
      </c>
      <c r="M133" s="20">
        <f t="shared" si="17"/>
        <v>0.0006794259373464759</v>
      </c>
      <c r="N133" s="20">
        <f t="shared" si="17"/>
        <v>0.0005339243439278699</v>
      </c>
      <c r="O133" s="20">
        <f t="shared" si="17"/>
        <v>0.0006613059354603744</v>
      </c>
      <c r="P133" s="20">
        <f t="shared" si="17"/>
        <v>0.000570949710381155</v>
      </c>
      <c r="Q133" s="42"/>
    </row>
    <row r="134" spans="1:17" s="18" customFormat="1" ht="15" customHeight="1">
      <c r="A134" s="24" t="s">
        <v>175</v>
      </c>
      <c r="B134" s="32"/>
      <c r="C134" s="33">
        <v>1.3</v>
      </c>
      <c r="D134" s="33">
        <v>9.4</v>
      </c>
      <c r="E134" s="33">
        <v>282.1</v>
      </c>
      <c r="F134" s="33">
        <v>276</v>
      </c>
      <c r="G134" s="33">
        <v>275.4</v>
      </c>
      <c r="H134" s="33">
        <v>277.9</v>
      </c>
      <c r="I134" s="33">
        <v>290.5</v>
      </c>
      <c r="J134" s="20">
        <f t="shared" si="17"/>
        <v>0.017082785808147177</v>
      </c>
      <c r="K134" s="20">
        <f t="shared" si="17"/>
        <v>0.015798319327731094</v>
      </c>
      <c r="L134" s="20">
        <f t="shared" si="17"/>
        <v>0.02901248534463254</v>
      </c>
      <c r="M134" s="20">
        <f t="shared" si="17"/>
        <v>0.02884947057040421</v>
      </c>
      <c r="N134" s="20">
        <f t="shared" si="17"/>
        <v>0.02774391779579912</v>
      </c>
      <c r="O134" s="20">
        <f t="shared" si="17"/>
        <v>0.02663433615426638</v>
      </c>
      <c r="P134" s="20">
        <f t="shared" si="17"/>
        <v>0.02675175659124605</v>
      </c>
      <c r="Q134" s="22" t="s">
        <v>176</v>
      </c>
    </row>
    <row r="135" spans="1:17" ht="12.75" customHeight="1">
      <c r="A135" s="43" t="s">
        <v>177</v>
      </c>
      <c r="B135" s="41"/>
      <c r="C135" s="28" t="s">
        <v>12</v>
      </c>
      <c r="D135" s="28">
        <v>34</v>
      </c>
      <c r="E135" s="28">
        <v>1040.9</v>
      </c>
      <c r="F135" s="34">
        <v>1072.6</v>
      </c>
      <c r="G135" s="28">
        <v>1105.9</v>
      </c>
      <c r="H135" s="28">
        <v>1141.6</v>
      </c>
      <c r="I135" s="28">
        <v>1194.1</v>
      </c>
      <c r="J135" s="31" t="s">
        <v>13</v>
      </c>
      <c r="K135" s="20">
        <f t="shared" si="17"/>
        <v>0.05714285714285714</v>
      </c>
      <c r="L135" s="20">
        <f t="shared" si="17"/>
        <v>0.10705103153218011</v>
      </c>
      <c r="M135" s="20">
        <f t="shared" si="17"/>
        <v>0.11211573236889692</v>
      </c>
      <c r="N135" s="20">
        <f t="shared" si="17"/>
        <v>0.11140885508487383</v>
      </c>
      <c r="O135" s="20">
        <f t="shared" si="17"/>
        <v>0.10941258781471933</v>
      </c>
      <c r="P135" s="20">
        <f t="shared" si="17"/>
        <v>0.10996307244615114</v>
      </c>
      <c r="Q135" s="22" t="s">
        <v>178</v>
      </c>
    </row>
    <row r="136" spans="1:17" ht="12.75" customHeight="1">
      <c r="A136" s="44" t="s">
        <v>179</v>
      </c>
      <c r="B136" s="45"/>
      <c r="C136" s="28" t="s">
        <v>12</v>
      </c>
      <c r="D136" s="28">
        <v>24.6</v>
      </c>
      <c r="E136" s="28">
        <v>758.8</v>
      </c>
      <c r="F136" s="28">
        <v>796.5</v>
      </c>
      <c r="G136" s="28">
        <v>830.5</v>
      </c>
      <c r="H136" s="28">
        <v>863.7</v>
      </c>
      <c r="I136" s="28">
        <v>903.6</v>
      </c>
      <c r="J136" s="31" t="s">
        <v>13</v>
      </c>
      <c r="K136" s="20">
        <f t="shared" si="17"/>
        <v>0.04134453781512605</v>
      </c>
      <c r="L136" s="20">
        <f t="shared" si="17"/>
        <v>0.07803854618754756</v>
      </c>
      <c r="M136" s="20">
        <f t="shared" si="17"/>
        <v>0.08325580909176432</v>
      </c>
      <c r="N136" s="20">
        <f t="shared" si="17"/>
        <v>0.0836649372890747</v>
      </c>
      <c r="O136" s="20">
        <f t="shared" si="17"/>
        <v>0.08277825166045295</v>
      </c>
      <c r="P136" s="20">
        <f t="shared" si="17"/>
        <v>0.0832113158549051</v>
      </c>
      <c r="Q136" s="22" t="s">
        <v>180</v>
      </c>
    </row>
    <row r="137" spans="1:17" ht="22.5" customHeight="1">
      <c r="A137" s="46"/>
      <c r="B137" s="46"/>
      <c r="C137" s="47" t="s">
        <v>181</v>
      </c>
      <c r="D137" s="47"/>
      <c r="E137" s="47"/>
      <c r="F137" s="47"/>
      <c r="G137" s="47"/>
      <c r="H137" s="47"/>
      <c r="I137" s="47"/>
      <c r="J137" s="47"/>
      <c r="K137" s="47"/>
      <c r="L137" s="47"/>
      <c r="M137" s="47"/>
      <c r="N137" s="47"/>
      <c r="O137" s="47"/>
      <c r="P137" s="47"/>
      <c r="Q137" s="47"/>
    </row>
    <row r="138" spans="1:17" ht="11.25">
      <c r="A138" s="48" t="s">
        <v>182</v>
      </c>
      <c r="C138" s="36">
        <f>C5</f>
        <v>76.1</v>
      </c>
      <c r="D138" s="36">
        <f>D5</f>
        <v>595</v>
      </c>
      <c r="E138" s="36">
        <f>E5</f>
        <v>9723.4</v>
      </c>
      <c r="F138" s="36">
        <f>F5</f>
        <v>9566.9</v>
      </c>
      <c r="G138" s="36">
        <f>G5</f>
        <v>9926.5</v>
      </c>
      <c r="H138" s="36">
        <f>H5</f>
        <v>10433.9</v>
      </c>
      <c r="I138" s="36">
        <f>I5</f>
        <v>10859.1</v>
      </c>
      <c r="J138" s="49">
        <v>0.9999999999999998</v>
      </c>
      <c r="K138" s="49">
        <v>0.9999999999999998</v>
      </c>
      <c r="L138" s="49">
        <v>0.9999999999999998</v>
      </c>
      <c r="M138" s="49">
        <v>0.9999999999999998</v>
      </c>
      <c r="N138" s="49">
        <v>0.9999999999999998</v>
      </c>
      <c r="O138" s="49">
        <v>0.9999999999999998</v>
      </c>
      <c r="P138" s="49">
        <v>0.9999999999999998</v>
      </c>
      <c r="Q138" s="42"/>
    </row>
    <row r="139" spans="1:17" ht="11.25">
      <c r="A139" s="50" t="s">
        <v>32</v>
      </c>
      <c r="C139" s="36">
        <f aca="true" t="shared" si="18" ref="C139:Q139">C24</f>
        <v>21.5</v>
      </c>
      <c r="D139" s="36">
        <f t="shared" si="18"/>
        <v>153.6</v>
      </c>
      <c r="E139" s="36">
        <f t="shared" si="18"/>
        <v>2400.7000000000003</v>
      </c>
      <c r="F139" s="36">
        <f t="shared" si="18"/>
        <v>2397.5</v>
      </c>
      <c r="G139" s="36">
        <f t="shared" si="18"/>
        <v>2438</v>
      </c>
      <c r="H139" s="36">
        <f t="shared" si="18"/>
        <v>2515.9</v>
      </c>
      <c r="I139" s="36">
        <f t="shared" si="18"/>
        <v>2596.4</v>
      </c>
      <c r="J139" s="49">
        <f t="shared" si="18"/>
        <v>0.28252299605781866</v>
      </c>
      <c r="K139" s="49">
        <f t="shared" si="18"/>
        <v>0.2581512605042017</v>
      </c>
      <c r="L139" s="49">
        <f t="shared" si="18"/>
        <v>0.24689923277865772</v>
      </c>
      <c r="M139" s="49">
        <f t="shared" si="18"/>
        <v>0.25060364381356554</v>
      </c>
      <c r="N139" s="49">
        <f t="shared" si="18"/>
        <v>0.24560519820682014</v>
      </c>
      <c r="O139" s="49">
        <f t="shared" si="18"/>
        <v>0.24112747869924</v>
      </c>
      <c r="P139" s="49">
        <f t="shared" si="18"/>
        <v>0.23909900452155336</v>
      </c>
      <c r="Q139" s="29" t="str">
        <f t="shared" si="18"/>
        <v>[F]</v>
      </c>
    </row>
    <row r="140" spans="1:17" ht="11.25">
      <c r="A140" s="50" t="s">
        <v>61</v>
      </c>
      <c r="C140" s="36">
        <f aca="true" t="shared" si="19" ref="C140:Q140">C44</f>
        <v>3.2</v>
      </c>
      <c r="D140" s="36">
        <f t="shared" si="19"/>
        <v>54.1</v>
      </c>
      <c r="E140" s="36">
        <f t="shared" si="19"/>
        <v>2041.5</v>
      </c>
      <c r="F140" s="36">
        <f t="shared" si="19"/>
        <v>2120.2000000000003</v>
      </c>
      <c r="G140" s="36">
        <f t="shared" si="19"/>
        <v>2216.2</v>
      </c>
      <c r="H140" s="36">
        <f t="shared" si="19"/>
        <v>2323.1000000000004</v>
      </c>
      <c r="I140" s="36">
        <f t="shared" si="19"/>
        <v>2434.2</v>
      </c>
      <c r="J140" s="49">
        <f t="shared" si="19"/>
        <v>0.04204993429697767</v>
      </c>
      <c r="K140" s="49">
        <f t="shared" si="19"/>
        <v>0.09092436974789916</v>
      </c>
      <c r="L140" s="49">
        <f t="shared" si="19"/>
        <v>0.20995742230084127</v>
      </c>
      <c r="M140" s="49">
        <f t="shared" si="19"/>
        <v>0.22161828805569206</v>
      </c>
      <c r="N140" s="49">
        <f t="shared" si="19"/>
        <v>0.22326096811565002</v>
      </c>
      <c r="O140" s="49">
        <f t="shared" si="19"/>
        <v>0.22264924908231826</v>
      </c>
      <c r="P140" s="49">
        <f t="shared" si="19"/>
        <v>0.22416222338867858</v>
      </c>
      <c r="Q140" s="29" t="str">
        <f t="shared" si="19"/>
        <v>[O]</v>
      </c>
    </row>
    <row r="141" spans="1:17" ht="11.25">
      <c r="A141" s="50" t="s">
        <v>8</v>
      </c>
      <c r="B141" s="51"/>
      <c r="C141" s="36">
        <f aca="true" t="shared" si="20" ref="C141:Q141">C6</f>
        <v>19.4</v>
      </c>
      <c r="D141" s="36">
        <f t="shared" si="20"/>
        <v>130</v>
      </c>
      <c r="E141" s="36">
        <f t="shared" si="20"/>
        <v>1296.5</v>
      </c>
      <c r="F141" s="36">
        <f t="shared" si="20"/>
        <v>1287.8</v>
      </c>
      <c r="G141" s="36">
        <f t="shared" si="20"/>
        <v>1321.1</v>
      </c>
      <c r="H141" s="36">
        <f t="shared" si="20"/>
        <v>1400.6</v>
      </c>
      <c r="I141" s="36">
        <f t="shared" si="20"/>
        <v>1467.5</v>
      </c>
      <c r="J141" s="52">
        <f t="shared" si="20"/>
        <v>0.25492772667542707</v>
      </c>
      <c r="K141" s="52">
        <f t="shared" si="20"/>
        <v>0.2184873949579832</v>
      </c>
      <c r="L141" s="52">
        <f t="shared" si="20"/>
        <v>0.13333813275191805</v>
      </c>
      <c r="M141" s="52">
        <f t="shared" si="20"/>
        <v>0.13460995724842947</v>
      </c>
      <c r="N141" s="52">
        <f t="shared" si="20"/>
        <v>0.13308819825719034</v>
      </c>
      <c r="O141" s="52">
        <f t="shared" si="20"/>
        <v>0.13423552075446382</v>
      </c>
      <c r="P141" s="52">
        <f t="shared" si="20"/>
        <v>0.1351401129007008</v>
      </c>
      <c r="Q141" s="29" t="str">
        <f t="shared" si="20"/>
        <v>[B]</v>
      </c>
    </row>
    <row r="142" spans="1:17" ht="11.25">
      <c r="A142" s="35" t="s">
        <v>89</v>
      </c>
      <c r="C142" s="36">
        <f aca="true" t="shared" si="21" ref="C142:Q142">C64</f>
        <v>7.5</v>
      </c>
      <c r="D142" s="36">
        <f t="shared" si="21"/>
        <v>75.9</v>
      </c>
      <c r="E142" s="36">
        <f t="shared" si="21"/>
        <v>1009.7</v>
      </c>
      <c r="F142" s="36">
        <f t="shared" si="21"/>
        <v>867</v>
      </c>
      <c r="G142" s="36">
        <f t="shared" si="21"/>
        <v>942.1</v>
      </c>
      <c r="H142" s="36">
        <f t="shared" si="21"/>
        <v>1056.5</v>
      </c>
      <c r="I142" s="36">
        <f t="shared" si="21"/>
        <v>1110.2</v>
      </c>
      <c r="J142" s="49">
        <f t="shared" si="21"/>
        <v>0.0985545335085414</v>
      </c>
      <c r="K142" s="49">
        <f t="shared" si="21"/>
        <v>0.12756302521008403</v>
      </c>
      <c r="L142" s="49">
        <f t="shared" si="21"/>
        <v>0.10384227739268158</v>
      </c>
      <c r="M142" s="49">
        <f t="shared" si="21"/>
        <v>0.09062496733529148</v>
      </c>
      <c r="N142" s="49">
        <f t="shared" si="21"/>
        <v>0.09490757064423513</v>
      </c>
      <c r="O142" s="49">
        <f t="shared" si="21"/>
        <v>0.10125648127737472</v>
      </c>
      <c r="P142" s="49">
        <f t="shared" si="21"/>
        <v>0.10223683362341263</v>
      </c>
      <c r="Q142" s="29" t="str">
        <f t="shared" si="21"/>
        <v>[W]</v>
      </c>
    </row>
    <row r="143" spans="1:17" ht="11.25">
      <c r="A143" s="35" t="s">
        <v>112</v>
      </c>
      <c r="C143" s="36">
        <f>C84</f>
        <v>4.5</v>
      </c>
      <c r="D143" s="36">
        <f>D84</f>
        <v>43.7</v>
      </c>
      <c r="E143" s="36">
        <f>E84</f>
        <v>899.6</v>
      </c>
      <c r="F143" s="36">
        <f>F84</f>
        <v>861.8</v>
      </c>
      <c r="G143" s="36">
        <f>G84</f>
        <v>888.3</v>
      </c>
      <c r="H143" s="36">
        <f>H84</f>
        <v>922.1</v>
      </c>
      <c r="I143" s="36">
        <f>I84</f>
        <v>966.2</v>
      </c>
      <c r="J143" s="49">
        <f>J84</f>
        <v>0.05913272010512484</v>
      </c>
      <c r="K143" s="49">
        <f>K84</f>
        <v>0.07344537815126051</v>
      </c>
      <c r="L143" s="49">
        <f>L84</f>
        <v>0.09251907768887427</v>
      </c>
      <c r="M143" s="49">
        <f>M84</f>
        <v>0.09008142658541429</v>
      </c>
      <c r="N143" s="49">
        <f>N84</f>
        <v>0.08948773485115599</v>
      </c>
      <c r="O143" s="49">
        <f>O84</f>
        <v>0.08837539175188569</v>
      </c>
      <c r="P143" s="49">
        <f>P84</f>
        <v>0.08897606615649548</v>
      </c>
      <c r="Q143" s="29" t="str">
        <f>Q84</f>
        <v>[Z]</v>
      </c>
    </row>
    <row r="144" spans="1:17" ht="11.25">
      <c r="A144" s="35" t="s">
        <v>143</v>
      </c>
      <c r="C144" s="36">
        <f>C111</f>
        <v>2.7</v>
      </c>
      <c r="D144" s="36">
        <f>D111</f>
        <v>24.4</v>
      </c>
      <c r="E144" s="36">
        <f>E111</f>
        <v>644.2</v>
      </c>
      <c r="F144" s="36">
        <f>F111</f>
        <v>599.5</v>
      </c>
      <c r="G144" s="36">
        <f>G111</f>
        <v>627.4</v>
      </c>
      <c r="H144" s="36">
        <f>H111</f>
        <v>657.8</v>
      </c>
      <c r="I144" s="36">
        <f>I111</f>
        <v>666.5</v>
      </c>
      <c r="J144" s="49">
        <f>J111</f>
        <v>0.035479632063074903</v>
      </c>
      <c r="K144" s="49">
        <f>K111</f>
        <v>0.041008403361344536</v>
      </c>
      <c r="L144" s="49">
        <f>L111</f>
        <v>0.06625254540592797</v>
      </c>
      <c r="M144" s="49">
        <f>M111</f>
        <v>0.06266397683680189</v>
      </c>
      <c r="N144" s="49">
        <f>N111</f>
        <v>0.06320455346798973</v>
      </c>
      <c r="O144" s="49">
        <f>O111</f>
        <v>0.06304449918055569</v>
      </c>
      <c r="P144" s="49">
        <f>P111</f>
        <v>0.06137709386597416</v>
      </c>
      <c r="Q144" s="29" t="str">
        <f>Q111</f>
        <v>[AD]</v>
      </c>
    </row>
    <row r="145" spans="1:17" ht="11.25">
      <c r="A145" s="35" t="s">
        <v>19</v>
      </c>
      <c r="C145" s="36">
        <f>C13</f>
        <v>10.1</v>
      </c>
      <c r="D145" s="36">
        <f>D13</f>
        <v>48.8</v>
      </c>
      <c r="E145" s="36">
        <f>E13</f>
        <v>335.4</v>
      </c>
      <c r="F145" s="36">
        <f>F13</f>
        <v>321.6</v>
      </c>
      <c r="G145" s="36">
        <f>G13</f>
        <v>335.8</v>
      </c>
      <c r="H145" s="36">
        <f>H13</f>
        <v>354</v>
      </c>
      <c r="I145" s="36">
        <f>I13</f>
        <v>370.8</v>
      </c>
      <c r="J145" s="49">
        <f>J13</f>
        <v>0.13272010512483576</v>
      </c>
      <c r="K145" s="49">
        <f>K13</f>
        <v>0.08201680672268907</v>
      </c>
      <c r="L145" s="49">
        <f>L13</f>
        <v>0.03449410699960919</v>
      </c>
      <c r="M145" s="49">
        <f>M13</f>
        <v>0.03361590483855795</v>
      </c>
      <c r="N145" s="49">
        <f>N13</f>
        <v>0.03382864050773183</v>
      </c>
      <c r="O145" s="49">
        <f>O13</f>
        <v>0.03392786973231486</v>
      </c>
      <c r="P145" s="49">
        <f>P13</f>
        <v>0.03414647622731166</v>
      </c>
      <c r="Q145" s="29" t="str">
        <f>Q13</f>
        <v>[D]</v>
      </c>
    </row>
    <row r="146" spans="1:17" ht="11.25">
      <c r="A146" s="35" t="s">
        <v>136</v>
      </c>
      <c r="C146" s="36">
        <f>C106</f>
        <v>0.6</v>
      </c>
      <c r="D146" s="36">
        <f>D106</f>
        <v>8.7</v>
      </c>
      <c r="E146" s="36">
        <f>E106</f>
        <v>218.4</v>
      </c>
      <c r="F146" s="36">
        <f>F106</f>
        <v>229.1</v>
      </c>
      <c r="G146" s="36">
        <f>G106</f>
        <v>244.9</v>
      </c>
      <c r="H146" s="36">
        <f>H106</f>
        <v>260.3</v>
      </c>
      <c r="I146" s="36">
        <f>I106</f>
        <v>274.5</v>
      </c>
      <c r="J146" s="49">
        <f>J106</f>
        <v>0.007884362680683312</v>
      </c>
      <c r="K146" s="49">
        <f>K106</f>
        <v>0.014621848739495798</v>
      </c>
      <c r="L146" s="49">
        <f>L106</f>
        <v>0.022461278976489706</v>
      </c>
      <c r="M146" s="49">
        <f>M106</f>
        <v>0.023947151114781174</v>
      </c>
      <c r="N146" s="49">
        <f>N106</f>
        <v>0.024671334307157608</v>
      </c>
      <c r="O146" s="49">
        <f>O106</f>
        <v>0.02494752681164282</v>
      </c>
      <c r="P146" s="49">
        <f>P106</f>
        <v>0.025278337983810812</v>
      </c>
      <c r="Q146" s="29" t="str">
        <f>Q106</f>
        <v>[AB]</v>
      </c>
    </row>
    <row r="147" spans="1:17" ht="11.25">
      <c r="A147" s="35" t="s">
        <v>104</v>
      </c>
      <c r="C147" s="36">
        <f>C77</f>
        <v>0.7</v>
      </c>
      <c r="D147" s="36">
        <f>D77</f>
        <v>10.7</v>
      </c>
      <c r="E147" s="36">
        <f>E77</f>
        <v>230.7</v>
      </c>
      <c r="F147" s="36">
        <f>F77</f>
        <v>230.6</v>
      </c>
      <c r="G147" s="36">
        <f>G77</f>
        <v>239.6</v>
      </c>
      <c r="H147" s="36">
        <f>H77</f>
        <v>251.5</v>
      </c>
      <c r="I147" s="36">
        <f>I77</f>
        <v>265</v>
      </c>
      <c r="J147" s="49">
        <f>J77</f>
        <v>0.009198423127463863</v>
      </c>
      <c r="K147" s="49">
        <f>K77</f>
        <v>0.017983193277310922</v>
      </c>
      <c r="L147" s="49">
        <f>L77</f>
        <v>0.023726268589176626</v>
      </c>
      <c r="M147" s="49">
        <f>M77</f>
        <v>0.024103941715707282</v>
      </c>
      <c r="N147" s="49">
        <f>N77</f>
        <v>0.024137409963229738</v>
      </c>
      <c r="O147" s="49">
        <f>O77</f>
        <v>0.024104122140331037</v>
      </c>
      <c r="P147" s="49">
        <f>P77</f>
        <v>0.024403495685646138</v>
      </c>
      <c r="Q147" s="29" t="str">
        <f>Q77</f>
        <v>[Y]</v>
      </c>
    </row>
    <row r="148" spans="1:17" ht="11.25">
      <c r="A148" s="26" t="s">
        <v>155</v>
      </c>
      <c r="C148" s="28">
        <f aca="true" t="shared" si="22" ref="C148:P149">C119</f>
        <v>1.3</v>
      </c>
      <c r="D148" s="28">
        <f t="shared" si="22"/>
        <v>12.5</v>
      </c>
      <c r="E148" s="28">
        <f t="shared" si="22"/>
        <v>199.7</v>
      </c>
      <c r="F148" s="28">
        <f t="shared" si="22"/>
        <v>194.9</v>
      </c>
      <c r="G148" s="28">
        <f t="shared" si="22"/>
        <v>204.4</v>
      </c>
      <c r="H148" s="28">
        <f t="shared" si="22"/>
        <v>213.9</v>
      </c>
      <c r="I148" s="28">
        <f t="shared" si="22"/>
        <v>223.2</v>
      </c>
      <c r="J148" s="49">
        <f t="shared" si="22"/>
        <v>0.017082785808147177</v>
      </c>
      <c r="K148" s="49">
        <f t="shared" si="22"/>
        <v>0.02100840336134454</v>
      </c>
      <c r="L148" s="49">
        <f t="shared" si="22"/>
        <v>0.020538083386469754</v>
      </c>
      <c r="M148" s="49">
        <f t="shared" si="22"/>
        <v>0.02037232541366587</v>
      </c>
      <c r="N148" s="49">
        <f t="shared" si="22"/>
        <v>0.02059134639601068</v>
      </c>
      <c r="O148" s="49">
        <f t="shared" si="22"/>
        <v>0.020500483999271606</v>
      </c>
      <c r="P148" s="49">
        <f t="shared" si="22"/>
        <v>0.020554189573721578</v>
      </c>
      <c r="Q148" s="29" t="str">
        <f>Q119</f>
        <v>[AH]</v>
      </c>
    </row>
    <row r="149" spans="1:17" ht="11.25">
      <c r="A149" s="53" t="s">
        <v>157</v>
      </c>
      <c r="B149" s="54"/>
      <c r="C149" s="55">
        <f t="shared" si="22"/>
        <v>4.7</v>
      </c>
      <c r="D149" s="55">
        <f t="shared" si="22"/>
        <v>32.400000000000006</v>
      </c>
      <c r="E149" s="55">
        <f t="shared" si="22"/>
        <v>446.99999999999994</v>
      </c>
      <c r="F149" s="55">
        <f t="shared" si="22"/>
        <v>456.79999999999995</v>
      </c>
      <c r="G149" s="55">
        <f t="shared" si="22"/>
        <v>468.7</v>
      </c>
      <c r="H149" s="55">
        <f t="shared" si="22"/>
        <v>478.4</v>
      </c>
      <c r="I149" s="55">
        <f t="shared" si="22"/>
        <v>484.49999999999994</v>
      </c>
      <c r="J149" s="56">
        <f t="shared" si="22"/>
        <v>0.061760840998685944</v>
      </c>
      <c r="K149" s="56">
        <f t="shared" si="22"/>
        <v>0.05445378151260505</v>
      </c>
      <c r="L149" s="56">
        <f t="shared" si="22"/>
        <v>0.045971573729353926</v>
      </c>
      <c r="M149" s="56">
        <f t="shared" si="22"/>
        <v>0.04774796433536464</v>
      </c>
      <c r="N149" s="56">
        <f t="shared" si="22"/>
        <v>0.04721704528282879</v>
      </c>
      <c r="O149" s="56">
        <f t="shared" si="22"/>
        <v>0.04585054485858595</v>
      </c>
      <c r="P149" s="56">
        <f t="shared" si="22"/>
        <v>0.044616957206398314</v>
      </c>
      <c r="Q149" s="57" t="str">
        <f>Q120</f>
        <v>[AI]</v>
      </c>
    </row>
    <row r="150" spans="1:14" s="60" customFormat="1" ht="18" customHeight="1">
      <c r="A150" s="58" t="s">
        <v>183</v>
      </c>
      <c r="B150" s="59">
        <v>41531</v>
      </c>
      <c r="C150" s="59"/>
      <c r="D150" s="59"/>
      <c r="E150" s="59"/>
      <c r="F150" s="59"/>
      <c r="G150" s="59"/>
      <c r="H150" s="59"/>
      <c r="J150" s="61"/>
      <c r="K150" s="61"/>
      <c r="L150" s="62"/>
      <c r="M150" s="62"/>
      <c r="N150" s="62"/>
    </row>
    <row r="151" spans="1:17" s="65" customFormat="1" ht="24.75" customHeight="1">
      <c r="A151" s="63" t="s">
        <v>184</v>
      </c>
      <c r="B151" s="64" t="s">
        <v>185</v>
      </c>
      <c r="C151" s="64"/>
      <c r="D151" s="64"/>
      <c r="E151" s="64"/>
      <c r="F151" s="64"/>
      <c r="G151" s="64"/>
      <c r="H151" s="64"/>
      <c r="I151" s="64"/>
      <c r="J151" s="64"/>
      <c r="K151" s="64"/>
      <c r="L151" s="64"/>
      <c r="M151" s="64"/>
      <c r="N151" s="64"/>
      <c r="O151" s="64"/>
      <c r="P151" s="64"/>
      <c r="Q151" s="64"/>
    </row>
    <row r="152" spans="1:17" ht="18" customHeight="1">
      <c r="A152" s="66" t="s">
        <v>186</v>
      </c>
      <c r="B152" s="67"/>
      <c r="C152" s="68"/>
      <c r="D152" s="68"/>
      <c r="E152" s="68"/>
      <c r="F152" s="68"/>
      <c r="G152" s="68"/>
      <c r="H152" s="68"/>
      <c r="I152" s="68"/>
      <c r="J152" s="68"/>
      <c r="K152" s="68"/>
      <c r="L152" s="68"/>
      <c r="M152" s="68"/>
      <c r="N152" s="68"/>
      <c r="O152" s="68"/>
      <c r="P152" s="68"/>
      <c r="Q152" s="68"/>
    </row>
    <row r="153" spans="1:17" ht="24.75" customHeight="1">
      <c r="A153" s="69" t="str">
        <f>Q5</f>
        <v>[A]</v>
      </c>
      <c r="B153" s="70" t="s">
        <v>187</v>
      </c>
      <c r="C153" s="70"/>
      <c r="D153" s="70"/>
      <c r="E153" s="70"/>
      <c r="F153" s="70"/>
      <c r="G153" s="70"/>
      <c r="H153" s="70"/>
      <c r="I153" s="70"/>
      <c r="J153" s="70"/>
      <c r="K153" s="70"/>
      <c r="L153" s="70"/>
      <c r="M153" s="70"/>
      <c r="N153" s="70"/>
      <c r="O153" s="70"/>
      <c r="P153" s="70"/>
      <c r="Q153" s="70"/>
    </row>
    <row r="154" spans="1:17" ht="36" customHeight="1">
      <c r="A154" s="69" t="str">
        <f>Q6</f>
        <v>[B]</v>
      </c>
      <c r="B154" s="70" t="s">
        <v>188</v>
      </c>
      <c r="C154" s="70"/>
      <c r="D154" s="70"/>
      <c r="E154" s="70"/>
      <c r="F154" s="70"/>
      <c r="G154" s="70"/>
      <c r="H154" s="70"/>
      <c r="I154" s="70"/>
      <c r="J154" s="70"/>
      <c r="K154" s="70"/>
      <c r="L154" s="70"/>
      <c r="M154" s="70"/>
      <c r="N154" s="70"/>
      <c r="O154" s="70"/>
      <c r="P154" s="70"/>
      <c r="Q154" s="70"/>
    </row>
    <row r="155" spans="1:17" ht="24.75" customHeight="1">
      <c r="A155" s="69" t="str">
        <f>Q11</f>
        <v>[C]</v>
      </c>
      <c r="B155" s="70" t="s">
        <v>189</v>
      </c>
      <c r="C155" s="70"/>
      <c r="D155" s="70"/>
      <c r="E155" s="70"/>
      <c r="F155" s="70"/>
      <c r="G155" s="70"/>
      <c r="H155" s="70"/>
      <c r="I155" s="70"/>
      <c r="J155" s="70"/>
      <c r="K155" s="70"/>
      <c r="L155" s="70"/>
      <c r="M155" s="70"/>
      <c r="N155" s="70"/>
      <c r="O155" s="70"/>
      <c r="P155" s="70"/>
      <c r="Q155" s="70"/>
    </row>
    <row r="156" spans="1:17" ht="18" customHeight="1">
      <c r="A156" s="69" t="str">
        <f>Q13</f>
        <v>[D]</v>
      </c>
      <c r="B156" s="71" t="s">
        <v>190</v>
      </c>
      <c r="C156" s="71"/>
      <c r="D156" s="71"/>
      <c r="E156" s="71"/>
      <c r="F156" s="71"/>
      <c r="G156" s="71"/>
      <c r="H156" s="71"/>
      <c r="I156" s="71"/>
      <c r="J156" s="71"/>
      <c r="K156" s="71"/>
      <c r="L156" s="71"/>
      <c r="M156" s="71"/>
      <c r="N156" s="71"/>
      <c r="O156" s="71"/>
      <c r="P156" s="71"/>
      <c r="Q156" s="71"/>
    </row>
    <row r="157" spans="1:17" ht="18" customHeight="1">
      <c r="A157" s="69" t="str">
        <f>Q23</f>
        <v>[E]</v>
      </c>
      <c r="B157" s="71" t="s">
        <v>191</v>
      </c>
      <c r="C157" s="71"/>
      <c r="D157" s="71"/>
      <c r="E157" s="71"/>
      <c r="F157" s="71"/>
      <c r="G157" s="71"/>
      <c r="H157" s="71"/>
      <c r="I157" s="71"/>
      <c r="J157" s="71"/>
      <c r="K157" s="71"/>
      <c r="L157" s="71"/>
      <c r="M157" s="71"/>
      <c r="N157" s="71"/>
      <c r="O157" s="71"/>
      <c r="P157" s="71"/>
      <c r="Q157" s="71"/>
    </row>
    <row r="158" spans="1:17" ht="24.75" customHeight="1">
      <c r="A158" s="69" t="str">
        <f>Q24</f>
        <v>[F]</v>
      </c>
      <c r="B158" s="71" t="s">
        <v>192</v>
      </c>
      <c r="C158" s="71"/>
      <c r="D158" s="71"/>
      <c r="E158" s="71"/>
      <c r="F158" s="71"/>
      <c r="G158" s="71"/>
      <c r="H158" s="71"/>
      <c r="I158" s="71"/>
      <c r="J158" s="71"/>
      <c r="K158" s="71"/>
      <c r="L158" s="71"/>
      <c r="M158" s="71"/>
      <c r="N158" s="71"/>
      <c r="O158" s="71"/>
      <c r="P158" s="71"/>
      <c r="Q158" s="71"/>
    </row>
    <row r="159" spans="1:17" ht="18" customHeight="1">
      <c r="A159" s="69" t="str">
        <f>Q26</f>
        <v>[G]</v>
      </c>
      <c r="B159" s="71" t="s">
        <v>193</v>
      </c>
      <c r="C159" s="71"/>
      <c r="D159" s="71"/>
      <c r="E159" s="71"/>
      <c r="F159" s="71"/>
      <c r="G159" s="71"/>
      <c r="H159" s="71"/>
      <c r="I159" s="71"/>
      <c r="J159" s="71"/>
      <c r="K159" s="71"/>
      <c r="L159" s="71"/>
      <c r="M159" s="71"/>
      <c r="N159" s="71"/>
      <c r="O159" s="71"/>
      <c r="P159" s="71"/>
      <c r="Q159" s="71"/>
    </row>
    <row r="160" spans="1:17" ht="24.75" customHeight="1">
      <c r="A160" s="69" t="str">
        <f>Q27</f>
        <v>[H]</v>
      </c>
      <c r="B160" s="71" t="s">
        <v>194</v>
      </c>
      <c r="C160" s="71"/>
      <c r="D160" s="71"/>
      <c r="E160" s="71"/>
      <c r="F160" s="71"/>
      <c r="G160" s="71"/>
      <c r="H160" s="71"/>
      <c r="I160" s="71"/>
      <c r="J160" s="71"/>
      <c r="K160" s="71"/>
      <c r="L160" s="71"/>
      <c r="M160" s="71"/>
      <c r="N160" s="71"/>
      <c r="O160" s="71"/>
      <c r="P160" s="71"/>
      <c r="Q160" s="71"/>
    </row>
    <row r="161" spans="1:17" ht="18" customHeight="1">
      <c r="A161" s="69" t="str">
        <f>Q36</f>
        <v>[I]</v>
      </c>
      <c r="B161" s="71" t="s">
        <v>195</v>
      </c>
      <c r="C161" s="71"/>
      <c r="D161" s="71"/>
      <c r="E161" s="71"/>
      <c r="F161" s="71"/>
      <c r="G161" s="71"/>
      <c r="H161" s="71"/>
      <c r="I161" s="71"/>
      <c r="J161" s="71"/>
      <c r="K161" s="71"/>
      <c r="L161" s="71"/>
      <c r="M161" s="71"/>
      <c r="N161" s="71"/>
      <c r="O161" s="71"/>
      <c r="P161" s="71"/>
      <c r="Q161" s="71"/>
    </row>
    <row r="162" spans="1:17" ht="18" customHeight="1">
      <c r="A162" s="69" t="str">
        <f>Q37</f>
        <v>[J]</v>
      </c>
      <c r="B162" s="71" t="s">
        <v>196</v>
      </c>
      <c r="C162" s="71"/>
      <c r="D162" s="71"/>
      <c r="E162" s="71"/>
      <c r="F162" s="71"/>
      <c r="G162" s="71"/>
      <c r="H162" s="71"/>
      <c r="I162" s="71"/>
      <c r="J162" s="71"/>
      <c r="K162" s="71"/>
      <c r="L162" s="71"/>
      <c r="M162" s="71"/>
      <c r="N162" s="71"/>
      <c r="O162" s="71"/>
      <c r="P162" s="71"/>
      <c r="Q162" s="71"/>
    </row>
    <row r="163" spans="1:17" ht="18" customHeight="1">
      <c r="A163" s="69" t="str">
        <f>Q39</f>
        <v>[K]</v>
      </c>
      <c r="B163" s="71" t="s">
        <v>197</v>
      </c>
      <c r="C163" s="71"/>
      <c r="D163" s="71"/>
      <c r="E163" s="71"/>
      <c r="F163" s="71"/>
      <c r="G163" s="71"/>
      <c r="H163" s="71"/>
      <c r="I163" s="71"/>
      <c r="J163" s="71"/>
      <c r="K163" s="71"/>
      <c r="L163" s="71"/>
      <c r="M163" s="71"/>
      <c r="N163" s="71"/>
      <c r="O163" s="71"/>
      <c r="P163" s="71"/>
      <c r="Q163" s="71"/>
    </row>
    <row r="164" spans="1:17" ht="18" customHeight="1">
      <c r="A164" s="69" t="str">
        <f>Q40</f>
        <v>[L]</v>
      </c>
      <c r="B164" s="71" t="s">
        <v>198</v>
      </c>
      <c r="C164" s="71"/>
      <c r="D164" s="71"/>
      <c r="E164" s="71"/>
      <c r="F164" s="71"/>
      <c r="G164" s="71"/>
      <c r="H164" s="71"/>
      <c r="I164" s="71"/>
      <c r="J164" s="71"/>
      <c r="K164" s="71"/>
      <c r="L164" s="71"/>
      <c r="M164" s="71"/>
      <c r="N164" s="71"/>
      <c r="O164" s="71"/>
      <c r="P164" s="71"/>
      <c r="Q164" s="71"/>
    </row>
    <row r="165" spans="1:17" ht="18" customHeight="1">
      <c r="A165" s="69" t="str">
        <f>Q42</f>
        <v>[M]</v>
      </c>
      <c r="B165" s="71" t="s">
        <v>199</v>
      </c>
      <c r="C165" s="71"/>
      <c r="D165" s="71"/>
      <c r="E165" s="71"/>
      <c r="F165" s="71"/>
      <c r="G165" s="71"/>
      <c r="H165" s="71"/>
      <c r="I165" s="71"/>
      <c r="J165" s="71"/>
      <c r="K165" s="71"/>
      <c r="L165" s="71"/>
      <c r="M165" s="71"/>
      <c r="N165" s="71"/>
      <c r="O165" s="71"/>
      <c r="P165" s="71"/>
      <c r="Q165" s="71"/>
    </row>
    <row r="166" spans="1:17" ht="24.75" customHeight="1">
      <c r="A166" s="69" t="str">
        <f>Q43</f>
        <v>[N]</v>
      </c>
      <c r="B166" s="71" t="s">
        <v>200</v>
      </c>
      <c r="C166" s="71"/>
      <c r="D166" s="71"/>
      <c r="E166" s="71"/>
      <c r="F166" s="71"/>
      <c r="G166" s="71"/>
      <c r="H166" s="71"/>
      <c r="I166" s="71"/>
      <c r="J166" s="71"/>
      <c r="K166" s="71"/>
      <c r="L166" s="71"/>
      <c r="M166" s="71"/>
      <c r="N166" s="71"/>
      <c r="O166" s="71"/>
      <c r="P166" s="71"/>
      <c r="Q166" s="71"/>
    </row>
    <row r="167" spans="1:17" ht="24.75" customHeight="1">
      <c r="A167" s="69" t="str">
        <f>Q44</f>
        <v>[O]</v>
      </c>
      <c r="B167" s="71" t="s">
        <v>201</v>
      </c>
      <c r="C167" s="71"/>
      <c r="D167" s="71"/>
      <c r="E167" s="71"/>
      <c r="F167" s="71"/>
      <c r="G167" s="71"/>
      <c r="H167" s="71"/>
      <c r="I167" s="71"/>
      <c r="J167" s="71"/>
      <c r="K167" s="71"/>
      <c r="L167" s="71"/>
      <c r="M167" s="71"/>
      <c r="N167" s="71"/>
      <c r="O167" s="71"/>
      <c r="P167" s="71"/>
      <c r="Q167" s="71"/>
    </row>
    <row r="168" spans="1:17" ht="18" customHeight="1">
      <c r="A168" s="69" t="str">
        <f>Q46</f>
        <v>[P]</v>
      </c>
      <c r="B168" s="71" t="s">
        <v>202</v>
      </c>
      <c r="C168" s="71"/>
      <c r="D168" s="71"/>
      <c r="E168" s="71"/>
      <c r="F168" s="71"/>
      <c r="G168" s="71"/>
      <c r="H168" s="71"/>
      <c r="I168" s="71"/>
      <c r="J168" s="71"/>
      <c r="K168" s="71"/>
      <c r="L168" s="71"/>
      <c r="M168" s="71"/>
      <c r="N168" s="71"/>
      <c r="O168" s="71"/>
      <c r="P168" s="71"/>
      <c r="Q168" s="71"/>
    </row>
    <row r="169" spans="1:17" ht="18" customHeight="1">
      <c r="A169" s="69" t="str">
        <f>Q51</f>
        <v>[Q]</v>
      </c>
      <c r="B169" s="71" t="s">
        <v>203</v>
      </c>
      <c r="C169" s="71"/>
      <c r="D169" s="71"/>
      <c r="E169" s="71"/>
      <c r="F169" s="71"/>
      <c r="G169" s="71"/>
      <c r="H169" s="71"/>
      <c r="I169" s="71"/>
      <c r="J169" s="71"/>
      <c r="K169" s="71"/>
      <c r="L169" s="71"/>
      <c r="M169" s="71"/>
      <c r="N169" s="71"/>
      <c r="O169" s="71"/>
      <c r="P169" s="71"/>
      <c r="Q169" s="71"/>
    </row>
    <row r="170" spans="1:17" ht="24.75" customHeight="1">
      <c r="A170" s="69" t="str">
        <f>Q56</f>
        <v>[R]</v>
      </c>
      <c r="B170" s="70" t="s">
        <v>204</v>
      </c>
      <c r="C170" s="70"/>
      <c r="D170" s="70"/>
      <c r="E170" s="70"/>
      <c r="F170" s="70"/>
      <c r="G170" s="70"/>
      <c r="H170" s="70"/>
      <c r="I170" s="70"/>
      <c r="J170" s="70"/>
      <c r="K170" s="70"/>
      <c r="L170" s="70"/>
      <c r="M170" s="70"/>
      <c r="N170" s="70"/>
      <c r="O170" s="70"/>
      <c r="P170" s="70"/>
      <c r="Q170" s="70"/>
    </row>
    <row r="171" spans="1:17" ht="24.75" customHeight="1">
      <c r="A171" s="69" t="str">
        <f>Q58</f>
        <v>[S]</v>
      </c>
      <c r="B171" s="70" t="s">
        <v>205</v>
      </c>
      <c r="C171" s="70"/>
      <c r="D171" s="70"/>
      <c r="E171" s="70"/>
      <c r="F171" s="70"/>
      <c r="G171" s="70"/>
      <c r="H171" s="70"/>
      <c r="I171" s="70"/>
      <c r="J171" s="70"/>
      <c r="K171" s="70"/>
      <c r="L171" s="70"/>
      <c r="M171" s="70"/>
      <c r="N171" s="70"/>
      <c r="O171" s="70"/>
      <c r="P171" s="70"/>
      <c r="Q171" s="70"/>
    </row>
    <row r="172" spans="1:17" ht="18" customHeight="1">
      <c r="A172" s="69" t="str">
        <f>Q61</f>
        <v>[T]</v>
      </c>
      <c r="B172" s="71" t="s">
        <v>206</v>
      </c>
      <c r="C172" s="71"/>
      <c r="D172" s="71"/>
      <c r="E172" s="71"/>
      <c r="F172" s="71"/>
      <c r="G172" s="71"/>
      <c r="H172" s="71"/>
      <c r="I172" s="71"/>
      <c r="J172" s="71"/>
      <c r="K172" s="71"/>
      <c r="L172" s="71"/>
      <c r="M172" s="71"/>
      <c r="N172" s="71"/>
      <c r="O172" s="71"/>
      <c r="P172" s="71"/>
      <c r="Q172" s="71"/>
    </row>
    <row r="173" spans="1:17" ht="18" customHeight="1">
      <c r="A173" s="69" t="str">
        <f>Q62</f>
        <v>[U]</v>
      </c>
      <c r="B173" s="71" t="s">
        <v>207</v>
      </c>
      <c r="C173" s="71"/>
      <c r="D173" s="71"/>
      <c r="E173" s="71"/>
      <c r="F173" s="71"/>
      <c r="G173" s="71"/>
      <c r="H173" s="71"/>
      <c r="I173" s="71"/>
      <c r="J173" s="71"/>
      <c r="K173" s="71"/>
      <c r="L173" s="71"/>
      <c r="M173" s="71"/>
      <c r="N173" s="71"/>
      <c r="O173" s="71"/>
      <c r="P173" s="71"/>
      <c r="Q173" s="71"/>
    </row>
    <row r="174" spans="1:17" ht="18" customHeight="1">
      <c r="A174" s="69" t="str">
        <f>Q63</f>
        <v>[V]</v>
      </c>
      <c r="B174" s="71" t="s">
        <v>208</v>
      </c>
      <c r="C174" s="71"/>
      <c r="D174" s="71"/>
      <c r="E174" s="71"/>
      <c r="F174" s="71"/>
      <c r="G174" s="71"/>
      <c r="H174" s="71"/>
      <c r="I174" s="71"/>
      <c r="J174" s="71"/>
      <c r="K174" s="71"/>
      <c r="L174" s="71"/>
      <c r="M174" s="71"/>
      <c r="N174" s="71"/>
      <c r="O174" s="71"/>
      <c r="P174" s="71"/>
      <c r="Q174" s="71"/>
    </row>
    <row r="175" spans="1:17" ht="18" customHeight="1">
      <c r="A175" s="69" t="str">
        <f>Q64</f>
        <v>[W]</v>
      </c>
      <c r="B175" s="71" t="s">
        <v>209</v>
      </c>
      <c r="C175" s="71"/>
      <c r="D175" s="71"/>
      <c r="E175" s="71"/>
      <c r="F175" s="71"/>
      <c r="G175" s="71"/>
      <c r="H175" s="71"/>
      <c r="I175" s="71"/>
      <c r="J175" s="71"/>
      <c r="K175" s="71"/>
      <c r="L175" s="71"/>
      <c r="M175" s="71"/>
      <c r="N175" s="71"/>
      <c r="O175" s="71"/>
      <c r="P175" s="71"/>
      <c r="Q175" s="71"/>
    </row>
    <row r="176" spans="1:17" ht="18" customHeight="1">
      <c r="A176" s="69" t="str">
        <f>Q77</f>
        <v>[Y]</v>
      </c>
      <c r="B176" s="71" t="s">
        <v>210</v>
      </c>
      <c r="C176" s="71"/>
      <c r="D176" s="71"/>
      <c r="E176" s="71"/>
      <c r="F176" s="71"/>
      <c r="G176" s="71"/>
      <c r="H176" s="71"/>
      <c r="I176" s="71"/>
      <c r="J176" s="71"/>
      <c r="K176" s="71"/>
      <c r="L176" s="71"/>
      <c r="M176" s="71"/>
      <c r="N176" s="71"/>
      <c r="O176" s="71"/>
      <c r="P176" s="71"/>
      <c r="Q176" s="71"/>
    </row>
    <row r="177" spans="1:17" ht="24.75" customHeight="1">
      <c r="A177" s="69" t="str">
        <f>Q84</f>
        <v>[Z]</v>
      </c>
      <c r="B177" s="70" t="s">
        <v>211</v>
      </c>
      <c r="C177" s="70"/>
      <c r="D177" s="70"/>
      <c r="E177" s="70"/>
      <c r="F177" s="70"/>
      <c r="G177" s="70"/>
      <c r="H177" s="70"/>
      <c r="I177" s="70"/>
      <c r="J177" s="70"/>
      <c r="K177" s="70"/>
      <c r="L177" s="70"/>
      <c r="M177" s="70"/>
      <c r="N177" s="70"/>
      <c r="O177" s="70"/>
      <c r="P177" s="70"/>
      <c r="Q177" s="70"/>
    </row>
    <row r="178" spans="1:17" ht="18" customHeight="1">
      <c r="A178" s="69" t="str">
        <f>Q105</f>
        <v>[AA]</v>
      </c>
      <c r="B178" s="71" t="s">
        <v>212</v>
      </c>
      <c r="C178" s="71"/>
      <c r="D178" s="71"/>
      <c r="E178" s="71"/>
      <c r="F178" s="71"/>
      <c r="G178" s="71"/>
      <c r="H178" s="71"/>
      <c r="I178" s="71"/>
      <c r="J178" s="71"/>
      <c r="K178" s="71"/>
      <c r="L178" s="71"/>
      <c r="M178" s="71"/>
      <c r="N178" s="71"/>
      <c r="O178" s="71"/>
      <c r="P178" s="71"/>
      <c r="Q178" s="71"/>
    </row>
    <row r="179" spans="1:17" ht="18" customHeight="1">
      <c r="A179" s="69" t="str">
        <f>Q106</f>
        <v>[AB]</v>
      </c>
      <c r="B179" s="71" t="s">
        <v>213</v>
      </c>
      <c r="C179" s="71"/>
      <c r="D179" s="71"/>
      <c r="E179" s="71"/>
      <c r="F179" s="71"/>
      <c r="G179" s="71"/>
      <c r="H179" s="71"/>
      <c r="I179" s="71"/>
      <c r="J179" s="71"/>
      <c r="K179" s="71"/>
      <c r="L179" s="71"/>
      <c r="M179" s="71"/>
      <c r="N179" s="71"/>
      <c r="O179" s="71"/>
      <c r="P179" s="71"/>
      <c r="Q179" s="71"/>
    </row>
    <row r="180" spans="1:17" ht="18" customHeight="1">
      <c r="A180" s="69" t="str">
        <f>Q110</f>
        <v>[AC]</v>
      </c>
      <c r="B180" s="71" t="s">
        <v>214</v>
      </c>
      <c r="C180" s="71"/>
      <c r="D180" s="71"/>
      <c r="E180" s="71"/>
      <c r="F180" s="71"/>
      <c r="G180" s="71"/>
      <c r="H180" s="71"/>
      <c r="I180" s="71"/>
      <c r="J180" s="71"/>
      <c r="K180" s="71"/>
      <c r="L180" s="71"/>
      <c r="M180" s="71"/>
      <c r="N180" s="71"/>
      <c r="O180" s="71"/>
      <c r="P180" s="71"/>
      <c r="Q180" s="71"/>
    </row>
    <row r="181" spans="1:17" ht="24.75" customHeight="1">
      <c r="A181" s="69" t="str">
        <f>Q111</f>
        <v>[AD]</v>
      </c>
      <c r="B181" s="71" t="s">
        <v>215</v>
      </c>
      <c r="C181" s="71"/>
      <c r="D181" s="71"/>
      <c r="E181" s="71"/>
      <c r="F181" s="71"/>
      <c r="G181" s="71"/>
      <c r="H181" s="71"/>
      <c r="I181" s="71"/>
      <c r="J181" s="71"/>
      <c r="K181" s="71"/>
      <c r="L181" s="71"/>
      <c r="M181" s="71"/>
      <c r="N181" s="71"/>
      <c r="O181" s="71"/>
      <c r="P181" s="71"/>
      <c r="Q181" s="71"/>
    </row>
    <row r="182" spans="1:17" ht="24.75" customHeight="1">
      <c r="A182" s="69" t="str">
        <f aca="true" t="shared" si="23" ref="A182:A188">Q116</f>
        <v>[AE]</v>
      </c>
      <c r="B182" s="71" t="s">
        <v>216</v>
      </c>
      <c r="C182" s="71"/>
      <c r="D182" s="71"/>
      <c r="E182" s="71"/>
      <c r="F182" s="71"/>
      <c r="G182" s="71"/>
      <c r="H182" s="71"/>
      <c r="I182" s="71"/>
      <c r="J182" s="71"/>
      <c r="K182" s="71"/>
      <c r="L182" s="71"/>
      <c r="M182" s="71"/>
      <c r="N182" s="71"/>
      <c r="O182" s="71"/>
      <c r="P182" s="71"/>
      <c r="Q182" s="71"/>
    </row>
    <row r="183" spans="1:17" ht="18" customHeight="1">
      <c r="A183" s="69" t="str">
        <f t="shared" si="23"/>
        <v>[AF]</v>
      </c>
      <c r="B183" s="71" t="s">
        <v>217</v>
      </c>
      <c r="C183" s="71"/>
      <c r="D183" s="71"/>
      <c r="E183" s="71"/>
      <c r="F183" s="71"/>
      <c r="G183" s="71"/>
      <c r="H183" s="71"/>
      <c r="I183" s="71"/>
      <c r="J183" s="71"/>
      <c r="K183" s="71"/>
      <c r="L183" s="71"/>
      <c r="M183" s="71"/>
      <c r="N183" s="71"/>
      <c r="O183" s="71"/>
      <c r="P183" s="71"/>
      <c r="Q183" s="71"/>
    </row>
    <row r="184" spans="1:17" ht="18" customHeight="1">
      <c r="A184" s="69" t="str">
        <f t="shared" si="23"/>
        <v>[AG]</v>
      </c>
      <c r="B184" s="71" t="s">
        <v>218</v>
      </c>
      <c r="C184" s="71"/>
      <c r="D184" s="71"/>
      <c r="E184" s="71"/>
      <c r="F184" s="71"/>
      <c r="G184" s="71"/>
      <c r="H184" s="71"/>
      <c r="I184" s="71"/>
      <c r="J184" s="71"/>
      <c r="K184" s="71"/>
      <c r="L184" s="71"/>
      <c r="M184" s="71"/>
      <c r="N184" s="71"/>
      <c r="O184" s="71"/>
      <c r="P184" s="71"/>
      <c r="Q184" s="71"/>
    </row>
    <row r="185" spans="1:17" ht="18" customHeight="1">
      <c r="A185" s="69" t="str">
        <f t="shared" si="23"/>
        <v>[AH]</v>
      </c>
      <c r="B185" s="71" t="s">
        <v>219</v>
      </c>
      <c r="C185" s="71"/>
      <c r="D185" s="71"/>
      <c r="E185" s="71"/>
      <c r="F185" s="71"/>
      <c r="G185" s="71"/>
      <c r="H185" s="71"/>
      <c r="I185" s="71"/>
      <c r="J185" s="71"/>
      <c r="K185" s="71"/>
      <c r="L185" s="71"/>
      <c r="M185" s="71"/>
      <c r="N185" s="71"/>
      <c r="O185" s="71"/>
      <c r="P185" s="71"/>
      <c r="Q185" s="71"/>
    </row>
    <row r="186" spans="1:17" ht="36" customHeight="1">
      <c r="A186" s="69" t="str">
        <f t="shared" si="23"/>
        <v>[AI]</v>
      </c>
      <c r="B186" s="70" t="s">
        <v>220</v>
      </c>
      <c r="C186" s="70"/>
      <c r="D186" s="70"/>
      <c r="E186" s="70"/>
      <c r="F186" s="70"/>
      <c r="G186" s="70"/>
      <c r="H186" s="70"/>
      <c r="I186" s="70"/>
      <c r="J186" s="70"/>
      <c r="K186" s="70"/>
      <c r="L186" s="70"/>
      <c r="M186" s="70"/>
      <c r="N186" s="70"/>
      <c r="O186" s="70"/>
      <c r="P186" s="70"/>
      <c r="Q186" s="70"/>
    </row>
    <row r="187" spans="1:17" ht="18" customHeight="1">
      <c r="A187" s="69" t="str">
        <f t="shared" si="23"/>
        <v>[AJ]</v>
      </c>
      <c r="B187" s="71" t="s">
        <v>221</v>
      </c>
      <c r="C187" s="71"/>
      <c r="D187" s="71"/>
      <c r="E187" s="71"/>
      <c r="F187" s="71"/>
      <c r="G187" s="71"/>
      <c r="H187" s="71"/>
      <c r="I187" s="71"/>
      <c r="J187" s="71"/>
      <c r="K187" s="71"/>
      <c r="L187" s="71"/>
      <c r="M187" s="71"/>
      <c r="N187" s="71"/>
      <c r="O187" s="71"/>
      <c r="P187" s="71"/>
      <c r="Q187" s="71"/>
    </row>
    <row r="188" spans="1:17" ht="24.75" customHeight="1">
      <c r="A188" s="69" t="str">
        <f t="shared" si="23"/>
        <v>[AK]</v>
      </c>
      <c r="B188" s="71" t="s">
        <v>222</v>
      </c>
      <c r="C188" s="71"/>
      <c r="D188" s="71"/>
      <c r="E188" s="71"/>
      <c r="F188" s="71"/>
      <c r="G188" s="71"/>
      <c r="H188" s="71"/>
      <c r="I188" s="71"/>
      <c r="J188" s="71"/>
      <c r="K188" s="71"/>
      <c r="L188" s="71"/>
      <c r="M188" s="71"/>
      <c r="N188" s="71"/>
      <c r="O188" s="71"/>
      <c r="P188" s="71"/>
      <c r="Q188" s="71"/>
    </row>
    <row r="189" spans="1:17" ht="18" customHeight="1">
      <c r="A189" s="69" t="str">
        <f>Q125</f>
        <v>[AL]</v>
      </c>
      <c r="B189" s="71" t="s">
        <v>223</v>
      </c>
      <c r="C189" s="71"/>
      <c r="D189" s="71"/>
      <c r="E189" s="71"/>
      <c r="F189" s="71"/>
      <c r="G189" s="71"/>
      <c r="H189" s="71"/>
      <c r="I189" s="71"/>
      <c r="J189" s="71"/>
      <c r="K189" s="71"/>
      <c r="L189" s="71"/>
      <c r="M189" s="71"/>
      <c r="N189" s="71"/>
      <c r="O189" s="71"/>
      <c r="P189" s="71"/>
      <c r="Q189" s="71"/>
    </row>
    <row r="190" spans="1:17" s="74" customFormat="1" ht="24.75" customHeight="1">
      <c r="A190" s="72" t="str">
        <f>Q134</f>
        <v>[AM]</v>
      </c>
      <c r="B190" s="73" t="s">
        <v>224</v>
      </c>
      <c r="C190" s="73"/>
      <c r="D190" s="73"/>
      <c r="E190" s="73"/>
      <c r="F190" s="73"/>
      <c r="G190" s="73"/>
      <c r="H190" s="73"/>
      <c r="I190" s="73"/>
      <c r="J190" s="73"/>
      <c r="K190" s="73"/>
      <c r="L190" s="73"/>
      <c r="M190" s="73"/>
      <c r="N190" s="73"/>
      <c r="O190" s="73"/>
      <c r="P190" s="73"/>
      <c r="Q190" s="73"/>
    </row>
    <row r="191" spans="1:17" s="74" customFormat="1" ht="18" customHeight="1">
      <c r="A191" s="72" t="str">
        <f>Q135</f>
        <v>[AN]</v>
      </c>
      <c r="B191" s="73" t="s">
        <v>225</v>
      </c>
      <c r="C191" s="73"/>
      <c r="D191" s="73"/>
      <c r="E191" s="73"/>
      <c r="F191" s="73"/>
      <c r="G191" s="73"/>
      <c r="H191" s="73"/>
      <c r="I191" s="73"/>
      <c r="J191" s="73"/>
      <c r="K191" s="73"/>
      <c r="L191" s="73"/>
      <c r="M191" s="73"/>
      <c r="N191" s="73"/>
      <c r="O191" s="73"/>
      <c r="P191" s="73"/>
      <c r="Q191" s="73"/>
    </row>
    <row r="192" spans="1:17" s="74" customFormat="1" ht="18" customHeight="1">
      <c r="A192" s="72" t="str">
        <f>Q136</f>
        <v>[AO]</v>
      </c>
      <c r="B192" s="73" t="s">
        <v>226</v>
      </c>
      <c r="C192" s="73"/>
      <c r="D192" s="73"/>
      <c r="E192" s="73"/>
      <c r="F192" s="73"/>
      <c r="G192" s="73"/>
      <c r="H192" s="73"/>
      <c r="I192" s="73"/>
      <c r="J192" s="73"/>
      <c r="K192" s="73"/>
      <c r="L192" s="73"/>
      <c r="M192" s="73"/>
      <c r="N192" s="73"/>
      <c r="O192" s="73"/>
      <c r="P192" s="73"/>
      <c r="Q192" s="73"/>
    </row>
    <row r="193" spans="1:17" ht="18" customHeight="1">
      <c r="A193" s="66" t="s">
        <v>227</v>
      </c>
      <c r="B193" s="68"/>
      <c r="C193" s="67"/>
      <c r="D193" s="67"/>
      <c r="E193" s="67"/>
      <c r="F193" s="67"/>
      <c r="G193" s="67"/>
      <c r="H193" s="67"/>
      <c r="I193" s="67"/>
      <c r="J193" s="68"/>
      <c r="K193" s="68"/>
      <c r="L193" s="68"/>
      <c r="M193" s="68"/>
      <c r="N193" s="68"/>
      <c r="O193" s="68"/>
      <c r="P193" s="68"/>
      <c r="Q193" s="68"/>
    </row>
    <row r="194" spans="1:17" ht="24.75" customHeight="1">
      <c r="A194" s="75" t="s">
        <v>228</v>
      </c>
      <c r="B194" s="76" t="s">
        <v>229</v>
      </c>
      <c r="C194" s="77"/>
      <c r="D194" s="77"/>
      <c r="E194" s="77"/>
      <c r="F194" s="77"/>
      <c r="G194" s="77"/>
      <c r="H194" s="77"/>
      <c r="I194" s="77"/>
      <c r="J194" s="77"/>
      <c r="K194" s="77"/>
      <c r="L194" s="77"/>
      <c r="M194" s="77"/>
      <c r="N194" s="77"/>
      <c r="O194" s="77"/>
      <c r="P194" s="77"/>
      <c r="Q194" s="77"/>
    </row>
    <row r="195" spans="1:12" ht="24.75" customHeight="1">
      <c r="A195" s="78" t="s">
        <v>230</v>
      </c>
      <c r="B195" s="78"/>
      <c r="C195" s="78"/>
      <c r="D195" s="78"/>
      <c r="E195" s="78"/>
      <c r="F195" s="78"/>
      <c r="G195" s="78"/>
      <c r="H195" s="78"/>
      <c r="I195" s="78"/>
      <c r="J195" s="78"/>
      <c r="K195" s="78"/>
      <c r="L195" s="78"/>
    </row>
    <row r="196" spans="3:9" ht="11.25">
      <c r="C196" s="2"/>
      <c r="D196" s="2"/>
      <c r="E196" s="2"/>
      <c r="F196" s="2"/>
      <c r="G196" s="2"/>
      <c r="H196" s="2"/>
      <c r="I196" s="2"/>
    </row>
    <row r="197" spans="3:9" ht="11.25">
      <c r="C197" s="2"/>
      <c r="D197" s="2"/>
      <c r="E197" s="2"/>
      <c r="F197" s="2"/>
      <c r="G197" s="2"/>
      <c r="H197" s="2"/>
      <c r="I197" s="2"/>
    </row>
    <row r="198" spans="3:13" ht="11.25">
      <c r="C198" s="2"/>
      <c r="D198" s="2"/>
      <c r="E198" s="2"/>
      <c r="F198" s="79"/>
      <c r="G198" s="79"/>
      <c r="H198" s="79"/>
      <c r="I198" s="79"/>
      <c r="M198" s="80"/>
    </row>
    <row r="199" spans="3:13" ht="11.25">
      <c r="C199" s="2"/>
      <c r="D199" s="2"/>
      <c r="E199" s="2"/>
      <c r="F199" s="81"/>
      <c r="G199" s="81"/>
      <c r="H199" s="81"/>
      <c r="I199" s="2"/>
      <c r="M199" s="80"/>
    </row>
    <row r="200" spans="3:13" ht="11.25">
      <c r="C200" s="2"/>
      <c r="D200" s="2"/>
      <c r="E200" s="82"/>
      <c r="F200" s="79"/>
      <c r="G200" s="79"/>
      <c r="H200" s="79"/>
      <c r="I200" s="2"/>
      <c r="M200" s="80"/>
    </row>
    <row r="201" spans="3:13" ht="11.25">
      <c r="C201" s="2"/>
      <c r="D201" s="2"/>
      <c r="E201" s="2"/>
      <c r="F201" s="79"/>
      <c r="G201" s="79"/>
      <c r="H201" s="79"/>
      <c r="I201" s="2"/>
      <c r="M201" s="80"/>
    </row>
    <row r="202" spans="3:13" ht="11.25">
      <c r="C202" s="2"/>
      <c r="D202" s="2"/>
      <c r="E202" s="82"/>
      <c r="F202" s="79"/>
      <c r="G202" s="79"/>
      <c r="H202" s="79"/>
      <c r="I202" s="2"/>
      <c r="M202" s="80"/>
    </row>
    <row r="203" spans="3:13" ht="11.25">
      <c r="C203" s="2"/>
      <c r="D203" s="2"/>
      <c r="E203" s="2"/>
      <c r="F203" s="79"/>
      <c r="G203" s="79"/>
      <c r="H203" s="79"/>
      <c r="I203" s="2"/>
      <c r="M203" s="80"/>
    </row>
    <row r="204" spans="3:13" ht="11.25">
      <c r="C204" s="2"/>
      <c r="D204" s="2"/>
      <c r="E204" s="82"/>
      <c r="F204" s="79"/>
      <c r="G204" s="79"/>
      <c r="H204" s="79"/>
      <c r="I204" s="2"/>
      <c r="M204" s="80"/>
    </row>
    <row r="205" spans="3:13" ht="11.25">
      <c r="C205" s="2"/>
      <c r="D205" s="2"/>
      <c r="E205" s="82"/>
      <c r="F205" s="79"/>
      <c r="G205" s="79"/>
      <c r="H205" s="79"/>
      <c r="I205" s="2"/>
      <c r="M205" s="80"/>
    </row>
    <row r="206" spans="3:13" ht="11.25">
      <c r="C206" s="2"/>
      <c r="D206" s="2"/>
      <c r="E206" s="82"/>
      <c r="F206" s="79"/>
      <c r="G206" s="79"/>
      <c r="H206" s="79"/>
      <c r="I206" s="2"/>
      <c r="M206" s="80"/>
    </row>
    <row r="207" spans="3:13" ht="11.25">
      <c r="C207" s="2"/>
      <c r="D207" s="2"/>
      <c r="E207" s="82"/>
      <c r="F207" s="79"/>
      <c r="G207" s="79"/>
      <c r="H207" s="79"/>
      <c r="I207" s="2"/>
      <c r="M207" s="80"/>
    </row>
    <row r="208" spans="3:9" ht="11.25">
      <c r="C208" s="2"/>
      <c r="D208" s="2"/>
      <c r="E208" s="82"/>
      <c r="I208" s="2"/>
    </row>
    <row r="209" spans="3:9" ht="11.25">
      <c r="C209" s="2"/>
      <c r="D209" s="2"/>
      <c r="E209" s="82"/>
      <c r="I209" s="2"/>
    </row>
    <row r="210" ht="11.25">
      <c r="E210" s="82"/>
    </row>
    <row r="213" ht="15">
      <c r="B213" t="s">
        <v>231</v>
      </c>
    </row>
    <row r="214" ht="15">
      <c r="B214" t="s">
        <v>232</v>
      </c>
    </row>
  </sheetData>
  <sheetProtection/>
  <mergeCells count="50">
    <mergeCell ref="B194:Q194"/>
    <mergeCell ref="A195:L195"/>
    <mergeCell ref="B187:Q187"/>
    <mergeCell ref="B188:Q188"/>
    <mergeCell ref="B189:Q189"/>
    <mergeCell ref="B190:Q190"/>
    <mergeCell ref="B191:Q191"/>
    <mergeCell ref="B192:Q192"/>
    <mergeCell ref="B181:Q181"/>
    <mergeCell ref="B182:Q182"/>
    <mergeCell ref="B183:Q183"/>
    <mergeCell ref="B184:Q184"/>
    <mergeCell ref="B185:Q185"/>
    <mergeCell ref="B186:Q186"/>
    <mergeCell ref="B175:Q175"/>
    <mergeCell ref="B176:Q176"/>
    <mergeCell ref="B177:Q177"/>
    <mergeCell ref="B178:Q178"/>
    <mergeCell ref="B179:Q179"/>
    <mergeCell ref="B180:Q180"/>
    <mergeCell ref="B169:Q169"/>
    <mergeCell ref="B170:Q170"/>
    <mergeCell ref="B171:Q171"/>
    <mergeCell ref="B172:Q172"/>
    <mergeCell ref="B173:Q173"/>
    <mergeCell ref="B174:Q174"/>
    <mergeCell ref="B163:Q163"/>
    <mergeCell ref="B164:Q164"/>
    <mergeCell ref="B165:Q165"/>
    <mergeCell ref="B166:Q166"/>
    <mergeCell ref="B167:Q167"/>
    <mergeCell ref="B168:Q168"/>
    <mergeCell ref="B157:Q157"/>
    <mergeCell ref="B158:Q158"/>
    <mergeCell ref="B159:Q159"/>
    <mergeCell ref="B160:Q160"/>
    <mergeCell ref="B161:Q161"/>
    <mergeCell ref="B162:Q162"/>
    <mergeCell ref="B150:H150"/>
    <mergeCell ref="B151:Q151"/>
    <mergeCell ref="B153:Q153"/>
    <mergeCell ref="B154:Q154"/>
    <mergeCell ref="B155:Q155"/>
    <mergeCell ref="B156:Q156"/>
    <mergeCell ref="A1:Q1"/>
    <mergeCell ref="A2:B3"/>
    <mergeCell ref="C2:I2"/>
    <mergeCell ref="J2:P2"/>
    <mergeCell ref="Q2:Q3"/>
    <mergeCell ref="C137:Q137"/>
  </mergeCells>
  <printOptions horizontalCentered="1"/>
  <pageMargins left="0.7" right="0.7" top="0.75" bottom="0.75" header="0.3" footer="0.3"/>
  <pageSetup fitToHeight="3" horizontalDpi="300" verticalDpi="300" orientation="landscape" scale="52" r:id="rId1"/>
  <rowBreaks count="2" manualBreakCount="2">
    <brk id="76" max="16" man="1"/>
    <brk id="15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7Copy</dc:creator>
  <cp:keywords/>
  <dc:description/>
  <cp:lastModifiedBy>7Copy</cp:lastModifiedBy>
  <dcterms:created xsi:type="dcterms:W3CDTF">2013-09-20T01:19:15Z</dcterms:created>
  <dcterms:modified xsi:type="dcterms:W3CDTF">2013-09-20T01:20:07Z</dcterms:modified>
  <cp:category/>
  <cp:version/>
  <cp:contentType/>
  <cp:contentStatus/>
</cp:coreProperties>
</file>